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9185" yWindow="-15" windowWidth="9630" windowHeight="7425" tabRatio="574" firstSheet="1" activeTab="1"/>
  </bookViews>
  <sheets>
    <sheet name="Admin Info" sheetId="1" r:id="rId1"/>
    <sheet name="S-1 CRATs" sheetId="2" r:id="rId2"/>
    <sheet name="S-2 Energy Balance" sheetId="3" r:id="rId3"/>
    <sheet name="S-5 Table" sheetId="5" r:id="rId4"/>
    <sheet name="S-3 Small POU Hourly Loads" sheetId="4" r:id="rId5"/>
  </sheets>
  <definedNames>
    <definedName name="_xlnm.Print_Area" localSheetId="4">'S-3 Small POU Hourly Loads'!$A$1:$C$46</definedName>
    <definedName name="_xlnm.Print_Area" localSheetId="3">'S-5 Table'!$A$1:$AF$11</definedName>
    <definedName name="_xlnm.Print_Titles" localSheetId="1">'S-1 CRATs'!$9:$9</definedName>
    <definedName name="_xlnm.Print_Titles" localSheetId="2">'S-2 Energy Balance'!$9:$9</definedName>
    <definedName name="_xlnm.Print_Titles" localSheetId="3">'S-5 Table'!$8:$8</definedName>
    <definedName name="Z_046A23F8_4D15_41E0_A67E_1D05CF2E9CA4_.wvu.PrintArea" localSheetId="4" hidden="1">'S-3 Small POU Hourly Loads'!$A$1:$C$46</definedName>
    <definedName name="Z_046A23F8_4D15_41E0_A67E_1D05CF2E9CA4_.wvu.PrintArea" localSheetId="3" hidden="1">'S-5 Table'!$A$1:$U$11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3" hidden="1">'S-5 Table'!$8:$8</definedName>
    <definedName name="Z_3EAFDB81_3C7B_4EC4_BD53_8A6926C61C4D_.wvu.PrintArea" localSheetId="4" hidden="1">'S-3 Small POU Hourly Loads'!$A$1:$C$46</definedName>
    <definedName name="Z_3EAFDB81_3C7B_4EC4_BD53_8A6926C61C4D_.wvu.PrintArea" localSheetId="3" hidden="1">'S-5 Table'!$A$1:$AF$11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3" hidden="1">'S-5 Table'!$8:$8</definedName>
    <definedName name="Z_936D601A_6161_408D_BD38_CA4C61557536_.wvu.PrintArea" localSheetId="4" hidden="1">'S-3 Small POU Hourly Loads'!$A$1:$C$46</definedName>
    <definedName name="Z_936D601A_6161_408D_BD38_CA4C61557536_.wvu.PrintArea" localSheetId="3" hidden="1">'S-5 Table'!$A$1:$U$11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3" hidden="1">'S-5 Table'!$8:$8</definedName>
    <definedName name="Z_E53FAAE4_DC2A_4306_B729_FA30C476A7AE_.wvu.PrintArea" localSheetId="4" hidden="1">'S-3 Small POU Hourly Loads'!$A$1:$C$46</definedName>
    <definedName name="Z_E53FAAE4_DC2A_4306_B729_FA30C476A7AE_.wvu.PrintArea" localSheetId="3" hidden="1">'S-5 Table'!$A$1:$AF$11</definedName>
    <definedName name="Z_E53FAAE4_DC2A_4306_B729_FA30C476A7AE_.wvu.PrintTitles" localSheetId="1" hidden="1">'S-1 CRATs'!$9:$9</definedName>
    <definedName name="Z_E53FAAE4_DC2A_4306_B729_FA30C476A7AE_.wvu.PrintTitles" localSheetId="2" hidden="1">'S-2 Energy Balance'!$9:$9</definedName>
    <definedName name="Z_E53FAAE4_DC2A_4306_B729_FA30C476A7AE_.wvu.PrintTitles" localSheetId="3" hidden="1">'S-5 Table'!$8:$8</definedName>
    <definedName name="Z_E53FAAE4_DC2A_4306_B729_FA30C476A7AE_.wvu.Rows" localSheetId="1" hidden="1">'S-1 CRATs'!$45:$51</definedName>
    <definedName name="Z_E53FAAE4_DC2A_4306_B729_FA30C476A7AE_.wvu.Rows" localSheetId="2" hidden="1">'S-2 Energy Balance'!$45:$51</definedName>
  </definedNames>
  <calcPr calcId="145621"/>
  <customWorkbookViews>
    <customWorkbookView name="Piyush Amin - Personal View" guid="{E53FAAE4-DC2A-4306-B729-FA30C476A7AE}" mergeInterval="0" personalView="1" xWindow="1289" yWindow="31" windowWidth="622" windowHeight="45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I78" i="2" l="1"/>
  <c r="J78" i="2"/>
  <c r="K78" i="2"/>
  <c r="L78" i="2"/>
  <c r="M78" i="2"/>
  <c r="N78" i="2"/>
  <c r="G78" i="2" l="1"/>
  <c r="H78" i="2" l="1"/>
  <c r="F78" i="2"/>
  <c r="E19" i="2" l="1"/>
  <c r="F19" i="2"/>
  <c r="I19" i="2"/>
  <c r="J19" i="2"/>
  <c r="M19" i="2"/>
  <c r="N19" i="2"/>
  <c r="G19" i="2"/>
  <c r="H19" i="2"/>
  <c r="K19" i="2"/>
  <c r="L19" i="2"/>
  <c r="B42" i="5" l="1"/>
  <c r="B40" i="5" l="1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7" i="5" l="1"/>
  <c r="B6" i="5"/>
  <c r="C46" i="4"/>
  <c r="C45" i="4"/>
  <c r="C44" i="4"/>
  <c r="C43" i="4"/>
  <c r="A6" i="4"/>
  <c r="B83" i="3"/>
  <c r="B82" i="3"/>
  <c r="B81" i="3"/>
  <c r="N78" i="3"/>
  <c r="M78" i="3"/>
  <c r="L78" i="3"/>
  <c r="K78" i="3"/>
  <c r="J78" i="3"/>
  <c r="I78" i="3"/>
  <c r="B80" i="3"/>
  <c r="B79" i="3"/>
  <c r="H78" i="3"/>
  <c r="G78" i="3"/>
  <c r="F78" i="3"/>
  <c r="E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H53" i="3"/>
  <c r="G53" i="3"/>
  <c r="F53" i="3"/>
  <c r="E53" i="3"/>
  <c r="D53" i="3"/>
  <c r="C53" i="3"/>
  <c r="B51" i="3"/>
  <c r="B50" i="3"/>
  <c r="B49" i="3"/>
  <c r="B48" i="3"/>
  <c r="B47" i="3"/>
  <c r="B46" i="3"/>
  <c r="B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43" i="3"/>
  <c r="B42" i="3"/>
  <c r="N40" i="3"/>
  <c r="M40" i="3"/>
  <c r="L40" i="3"/>
  <c r="K40" i="3"/>
  <c r="J40" i="3"/>
  <c r="I40" i="3"/>
  <c r="B41" i="3"/>
  <c r="H40" i="3"/>
  <c r="G40" i="3"/>
  <c r="F40" i="3"/>
  <c r="E40" i="3"/>
  <c r="D40" i="3"/>
  <c r="C40" i="3"/>
  <c r="B40" i="3"/>
  <c r="B39" i="3"/>
  <c r="B38" i="3"/>
  <c r="H37" i="3"/>
  <c r="G37" i="3"/>
  <c r="F37" i="3"/>
  <c r="E37" i="3"/>
  <c r="D37" i="3"/>
  <c r="C37" i="3"/>
  <c r="B37" i="3"/>
  <c r="B36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33" i="3"/>
  <c r="B32" i="3"/>
  <c r="B31" i="3"/>
  <c r="B30" i="3"/>
  <c r="B29" i="3"/>
  <c r="H28" i="3"/>
  <c r="G28" i="3"/>
  <c r="F28" i="3"/>
  <c r="E28" i="3"/>
  <c r="D28" i="3"/>
  <c r="C28" i="3"/>
  <c r="B28" i="3"/>
  <c r="D25" i="3"/>
  <c r="D88" i="3" s="1"/>
  <c r="C25" i="3"/>
  <c r="C88" i="3" s="1"/>
  <c r="B25" i="3"/>
  <c r="N19" i="3"/>
  <c r="N25" i="3" s="1"/>
  <c r="N88" i="3" s="1"/>
  <c r="M19" i="3"/>
  <c r="M25" i="3" s="1"/>
  <c r="M88" i="3" s="1"/>
  <c r="L19" i="3"/>
  <c r="L25" i="3" s="1"/>
  <c r="L88" i="3" s="1"/>
  <c r="K19" i="3"/>
  <c r="K25" i="3" s="1"/>
  <c r="K88" i="3" s="1"/>
  <c r="J19" i="3"/>
  <c r="J25" i="3" s="1"/>
  <c r="J88" i="3" s="1"/>
  <c r="I19" i="3"/>
  <c r="I25" i="3" s="1"/>
  <c r="I88" i="3" s="1"/>
  <c r="H19" i="3"/>
  <c r="H25" i="3" s="1"/>
  <c r="H88" i="3" s="1"/>
  <c r="G19" i="3"/>
  <c r="G25" i="3" s="1"/>
  <c r="G88" i="3" s="1"/>
  <c r="F19" i="3"/>
  <c r="F25" i="3" s="1"/>
  <c r="F88" i="3" s="1"/>
  <c r="E19" i="3"/>
  <c r="E25" i="3" s="1"/>
  <c r="E88" i="3" s="1"/>
  <c r="B19" i="3"/>
  <c r="B8" i="3"/>
  <c r="B6" i="3"/>
  <c r="D102" i="2"/>
  <c r="C102" i="2"/>
  <c r="E78" i="2"/>
  <c r="D78" i="2"/>
  <c r="C78" i="2"/>
  <c r="N53" i="2"/>
  <c r="M53" i="2"/>
  <c r="J53" i="2"/>
  <c r="I53" i="2"/>
  <c r="L53" i="2"/>
  <c r="K53" i="2"/>
  <c r="H53" i="2"/>
  <c r="G53" i="2"/>
  <c r="F53" i="2"/>
  <c r="E53" i="2"/>
  <c r="D53" i="2"/>
  <c r="C53" i="2"/>
  <c r="N44" i="2"/>
  <c r="M44" i="2"/>
  <c r="L44" i="2"/>
  <c r="K44" i="2"/>
  <c r="J44" i="2"/>
  <c r="I44" i="2"/>
  <c r="H44" i="2"/>
  <c r="G44" i="2"/>
  <c r="F44" i="2"/>
  <c r="E44" i="2"/>
  <c r="D44" i="2"/>
  <c r="C44" i="2"/>
  <c r="N40" i="2"/>
  <c r="M40" i="2"/>
  <c r="L40" i="2"/>
  <c r="K40" i="2"/>
  <c r="J40" i="2"/>
  <c r="I40" i="2"/>
  <c r="H40" i="2"/>
  <c r="G40" i="2"/>
  <c r="F40" i="2"/>
  <c r="E40" i="2"/>
  <c r="D40" i="2"/>
  <c r="C40" i="2"/>
  <c r="N37" i="2"/>
  <c r="M37" i="2"/>
  <c r="L37" i="2"/>
  <c r="K37" i="2"/>
  <c r="J37" i="2"/>
  <c r="I37" i="2"/>
  <c r="H37" i="2"/>
  <c r="G37" i="2"/>
  <c r="F37" i="2"/>
  <c r="E37" i="2"/>
  <c r="D37" i="2"/>
  <c r="C37" i="2"/>
  <c r="N34" i="2"/>
  <c r="M34" i="2"/>
  <c r="L34" i="2"/>
  <c r="K34" i="2"/>
  <c r="J34" i="2"/>
  <c r="I34" i="2"/>
  <c r="H34" i="2"/>
  <c r="G34" i="2"/>
  <c r="F34" i="2"/>
  <c r="E34" i="2"/>
  <c r="D34" i="2"/>
  <c r="C34" i="2"/>
  <c r="N28" i="2"/>
  <c r="L28" i="2"/>
  <c r="K28" i="2"/>
  <c r="J28" i="2"/>
  <c r="I28" i="2"/>
  <c r="M28" i="2"/>
  <c r="H28" i="2"/>
  <c r="G28" i="2"/>
  <c r="F28" i="2"/>
  <c r="E28" i="2"/>
  <c r="D28" i="2"/>
  <c r="C28" i="2"/>
  <c r="N21" i="2"/>
  <c r="M21" i="2"/>
  <c r="L21" i="2"/>
  <c r="K21" i="2"/>
  <c r="J21" i="2"/>
  <c r="I21" i="2"/>
  <c r="H21" i="2"/>
  <c r="G21" i="2"/>
  <c r="F21" i="2"/>
  <c r="E21" i="2"/>
  <c r="D19" i="2"/>
  <c r="D21" i="2" s="1"/>
  <c r="C19" i="2"/>
  <c r="C21" i="2" s="1"/>
  <c r="B6" i="2"/>
  <c r="F87" i="2" l="1"/>
  <c r="C78" i="3"/>
  <c r="J87" i="2"/>
  <c r="N87" i="2"/>
  <c r="E87" i="2"/>
  <c r="H87" i="3"/>
  <c r="H89" i="3" s="1"/>
  <c r="I37" i="3"/>
  <c r="M37" i="3"/>
  <c r="L53" i="3"/>
  <c r="L28" i="3"/>
  <c r="L37" i="3"/>
  <c r="I53" i="3"/>
  <c r="M53" i="3"/>
  <c r="K53" i="3"/>
  <c r="J53" i="3"/>
  <c r="N53" i="3"/>
  <c r="K28" i="3"/>
  <c r="C87" i="3"/>
  <c r="G87" i="3"/>
  <c r="G89" i="3" s="1"/>
  <c r="I28" i="3"/>
  <c r="M28" i="3"/>
  <c r="J28" i="3"/>
  <c r="N28" i="3"/>
  <c r="J37" i="3"/>
  <c r="N37" i="3"/>
  <c r="K37" i="3"/>
  <c r="F87" i="3"/>
  <c r="F89" i="3" s="1"/>
  <c r="D78" i="3"/>
  <c r="D87" i="3" s="1"/>
  <c r="E87" i="3"/>
  <c r="E89" i="3" s="1"/>
  <c r="C87" i="2"/>
  <c r="G87" i="2"/>
  <c r="K87" i="2"/>
  <c r="D87" i="2"/>
  <c r="H87" i="2"/>
  <c r="L87" i="2"/>
  <c r="I87" i="2"/>
  <c r="M87" i="2"/>
  <c r="F22" i="2"/>
  <c r="F25" i="2" s="1"/>
  <c r="F88" i="2" s="1"/>
  <c r="J22" i="2"/>
  <c r="J25" i="2" s="1"/>
  <c r="J88" i="2" s="1"/>
  <c r="N22" i="2"/>
  <c r="N25" i="2" s="1"/>
  <c r="N88" i="2" s="1"/>
  <c r="C22" i="2"/>
  <c r="C25" i="2" s="1"/>
  <c r="C88" i="2" s="1"/>
  <c r="G22" i="2"/>
  <c r="G25" i="2" s="1"/>
  <c r="G88" i="2" s="1"/>
  <c r="K22" i="2"/>
  <c r="K25" i="2" s="1"/>
  <c r="K88" i="2" s="1"/>
  <c r="D22" i="2"/>
  <c r="D25" i="2" s="1"/>
  <c r="D88" i="2" s="1"/>
  <c r="H22" i="2"/>
  <c r="H25" i="2" s="1"/>
  <c r="H88" i="2" s="1"/>
  <c r="L22" i="2"/>
  <c r="L25" i="2" s="1"/>
  <c r="L88" i="2" s="1"/>
  <c r="E22" i="2"/>
  <c r="E25" i="2" s="1"/>
  <c r="E88" i="2" s="1"/>
  <c r="I22" i="2"/>
  <c r="I25" i="2" s="1"/>
  <c r="I88" i="2" s="1"/>
  <c r="M22" i="2"/>
  <c r="M25" i="2" s="1"/>
  <c r="M88" i="2" s="1"/>
  <c r="E89" i="2" l="1"/>
  <c r="H89" i="2"/>
  <c r="J89" i="2"/>
  <c r="F89" i="2"/>
  <c r="L89" i="2"/>
  <c r="D89" i="2"/>
  <c r="N89" i="2"/>
  <c r="K89" i="2"/>
  <c r="M89" i="2"/>
  <c r="M87" i="3"/>
  <c r="M89" i="3" s="1"/>
  <c r="K87" i="3"/>
  <c r="K89" i="3" s="1"/>
  <c r="L87" i="3"/>
  <c r="L89" i="3" s="1"/>
  <c r="I87" i="3"/>
  <c r="I89" i="3" s="1"/>
  <c r="N87" i="3"/>
  <c r="N89" i="3" s="1"/>
  <c r="J87" i="3"/>
  <c r="J89" i="3" s="1"/>
  <c r="G89" i="2"/>
  <c r="C89" i="2"/>
  <c r="I89" i="2"/>
</calcChain>
</file>

<file path=xl/sharedStrings.xml><?xml version="1.0" encoding="utf-8"?>
<sst xmlns="http://schemas.openxmlformats.org/spreadsheetml/2006/main" count="1043" uniqueCount="503">
  <si>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</si>
  <si>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</si>
  <si>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</si>
  <si>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</si>
  <si>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</si>
  <si>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</si>
  <si>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</si>
  <si>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</si>
  <si>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</si>
  <si>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</si>
  <si>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</si>
  <si>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</si>
  <si>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</si>
  <si>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</si>
  <si>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</si>
  <si>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</si>
  <si>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</si>
  <si>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</si>
  <si>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</si>
  <si>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</si>
  <si>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</si>
  <si>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</si>
  <si>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</si>
  <si>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</si>
  <si>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</si>
  <si>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</si>
  <si>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</si>
  <si>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</si>
  <si>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</si>
  <si>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</si>
  <si>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</si>
  <si>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</si>
  <si>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</si>
  <si>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</si>
  <si>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</si>
  <si>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</si>
  <si>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</si>
  <si>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</si>
  <si>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</si>
  <si>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</si>
  <si>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</si>
  <si>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</si>
  <si>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</si>
  <si>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</si>
  <si>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</si>
  <si>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</si>
  <si>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</si>
  <si>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</si>
  <si>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</si>
  <si>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</si>
  <si>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</si>
  <si>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</si>
  <si>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</si>
  <si>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</si>
  <si>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</si>
  <si>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</si>
  <si>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</si>
  <si>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</si>
  <si>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</si>
  <si>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</si>
  <si>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</si>
  <si>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</si>
  <si>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</si>
  <si>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</si>
  <si>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</si>
  <si>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</si>
  <si>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</si>
  <si>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</si>
  <si>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</si>
  <si>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</si>
  <si>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</si>
  <si>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</si>
  <si>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</si>
  <si>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</si>
  <si>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</si>
  <si>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</si>
  <si>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</si>
  <si>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</si>
  <si>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</si>
  <si>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</si>
  <si>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</si>
  <si>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</si>
  <si>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</si>
  <si>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</si>
  <si>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</si>
  <si>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</si>
  <si>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</si>
  <si>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</si>
  <si>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</si>
  <si>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</si>
  <si>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</si>
  <si>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</si>
  <si>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</si>
  <si>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</si>
  <si>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</si>
  <si>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</si>
  <si>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</si>
  <si>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</si>
  <si>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</si>
  <si>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</si>
  <si>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</si>
  <si>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</si>
  <si>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</si>
  <si>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</si>
  <si>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</si>
  <si>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</si>
  <si>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</si>
  <si>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</si>
  <si>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</si>
  <si>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</si>
  <si>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</si>
  <si>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</si>
  <si>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</si>
  <si>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</si>
  <si>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</si>
  <si>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</si>
  <si>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</si>
  <si>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</si>
  <si>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</si>
  <si>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</si>
  <si>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</si>
  <si>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</si>
  <si>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</si>
  <si>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</si>
  <si>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</si>
  <si>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</si>
  <si>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</si>
  <si>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</si>
  <si>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</si>
  <si>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</si>
  <si>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</si>
  <si>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</si>
  <si>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</si>
  <si>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</si>
  <si>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</si>
  <si>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</si>
  <si>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</si>
  <si>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</si>
  <si>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</si>
  <si>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</si>
  <si>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</si>
  <si>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</si>
  <si>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</si>
  <si>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</si>
  <si>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</si>
  <si>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</si>
  <si>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</si>
  <si>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</si>
  <si>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</si>
  <si>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</si>
  <si>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</si>
  <si>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</si>
  <si>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</si>
  <si>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</si>
  <si>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</si>
  <si>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</si>
  <si>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</si>
  <si>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</si>
  <si>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</si>
  <si>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</si>
  <si>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</si>
  <si>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</si>
  <si>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</si>
  <si>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</si>
  <si>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</si>
  <si>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</si>
  <si>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</si>
  <si>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</si>
  <si>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</si>
  <si>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</si>
  <si>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</si>
  <si>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</si>
  <si>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</si>
  <si>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</si>
  <si>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</si>
  <si>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</si>
  <si>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</si>
  <si>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</si>
  <si>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</si>
  <si>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</si>
  <si>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</si>
  <si>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</si>
  <si>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</si>
  <si>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</si>
  <si>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</si>
  <si>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</si>
  <si>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</si>
  <si>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</si>
  <si>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</si>
  <si>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</si>
  <si>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</si>
  <si>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</si>
  <si>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</si>
  <si>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</si>
  <si>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</si>
  <si>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</si>
  <si>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Where cell specifies more than one datum, separate data with a semicolon.</t>
  </si>
  <si>
    <t>Additional Achievable Energy Efficiency (-)</t>
  </si>
  <si>
    <t>Lines</t>
  </si>
  <si>
    <t>Natural Gas: Cosumnes (see note below)</t>
  </si>
  <si>
    <t>Natural Gas: Proctor &amp; Gamble</t>
  </si>
  <si>
    <t>Natural Gas: McClellan</t>
  </si>
  <si>
    <t>Natural Gas: Campbell Soup</t>
  </si>
  <si>
    <t>12e</t>
  </si>
  <si>
    <t>12f</t>
  </si>
  <si>
    <t>Total: Hydro Plants 30 MW or less - (RobbsPeak, JonesFork, Ice House, Slab Creek)</t>
  </si>
  <si>
    <t>Wind: Solano</t>
  </si>
  <si>
    <t>Hydro: WAPA</t>
  </si>
  <si>
    <t>Hydro: Camp Far West</t>
  </si>
  <si>
    <t>Hydro: EBMUD (Pardee,Camanche)</t>
  </si>
  <si>
    <t>Wind: PPM/Iberdrola Wind</t>
  </si>
  <si>
    <t>Biomass: Kiefer Landfill</t>
  </si>
  <si>
    <t>Biomass: Simpson</t>
  </si>
  <si>
    <t>Biomass: SPI</t>
  </si>
  <si>
    <t>Biomass: Buena Vista</t>
  </si>
  <si>
    <t>Geothermal: Cal Energy</t>
  </si>
  <si>
    <t>Biogas: Yolo Power</t>
  </si>
  <si>
    <t>Biogas: New Hope</t>
  </si>
  <si>
    <t>Biogas: Santa Cruz Landfill</t>
  </si>
  <si>
    <t>Biogas: Tollennar Dairy</t>
  </si>
  <si>
    <t>Biogas: Carson, Shell, Timbeline - (@Cosumnes, see Note below)</t>
  </si>
  <si>
    <t>Biogas: Van Steyn</t>
  </si>
  <si>
    <t>Biogas: Van Warmerdam</t>
  </si>
  <si>
    <t>Solar PV: FIT</t>
  </si>
  <si>
    <t>WAPA Customer Allocation (Wheeling)</t>
  </si>
  <si>
    <t>18f</t>
  </si>
  <si>
    <t>18g</t>
  </si>
  <si>
    <t>18h</t>
  </si>
  <si>
    <t>18i</t>
  </si>
  <si>
    <t>18j</t>
  </si>
  <si>
    <t>18k</t>
  </si>
  <si>
    <t>18l</t>
  </si>
  <si>
    <t>18m</t>
  </si>
  <si>
    <t>18n</t>
  </si>
  <si>
    <t>18o</t>
  </si>
  <si>
    <t>18p</t>
  </si>
  <si>
    <t>18q</t>
  </si>
  <si>
    <t>18r</t>
  </si>
  <si>
    <t>18s</t>
  </si>
  <si>
    <t>18t</t>
  </si>
  <si>
    <t>18u</t>
  </si>
  <si>
    <t>18v</t>
  </si>
  <si>
    <t>18w</t>
  </si>
  <si>
    <t>18x</t>
  </si>
  <si>
    <t>Adjusted for renewable biogas burned at Cosumnes (CPP).</t>
  </si>
  <si>
    <t>Adjusted for renewable energy from biogas burned at Cosumnes</t>
  </si>
  <si>
    <t xml:space="preserve">Geothermal: Patua </t>
  </si>
  <si>
    <t>County of Sacramento</t>
  </si>
  <si>
    <t>Unit Contingent</t>
  </si>
  <si>
    <t>Kiefer 1 generating unit</t>
  </si>
  <si>
    <t>N/A</t>
  </si>
  <si>
    <t>E0203</t>
  </si>
  <si>
    <t>Operational</t>
  </si>
  <si>
    <t>Sacramento County</t>
  </si>
  <si>
    <t>BANC</t>
  </si>
  <si>
    <t>SMUD Control Area</t>
  </si>
  <si>
    <t>8.3 MW</t>
  </si>
  <si>
    <t>Firm</t>
  </si>
  <si>
    <t>7X24</t>
  </si>
  <si>
    <t>Yes</t>
  </si>
  <si>
    <t>Seller &amp; Buyer events of default</t>
  </si>
  <si>
    <t>Certified renewable</t>
  </si>
  <si>
    <t>Kiefer Landfill Gen 2 LLC</t>
  </si>
  <si>
    <t>Kiefer 2 generating unit</t>
  </si>
  <si>
    <t>5.7 MW</t>
  </si>
  <si>
    <t>MM Yolo Power LLC</t>
  </si>
  <si>
    <t>Unit Contingent; LD Contract</t>
  </si>
  <si>
    <t>Yolo County Landfill Gen Facility</t>
  </si>
  <si>
    <t>DAVIS_7_MNMETH</t>
  </si>
  <si>
    <t>E0154</t>
  </si>
  <si>
    <t>54567</t>
  </si>
  <si>
    <t>Yolo County Central Landfill</t>
  </si>
  <si>
    <t>CAISO</t>
  </si>
  <si>
    <t>CAISO NP15</t>
  </si>
  <si>
    <t>3.4 MW</t>
  </si>
  <si>
    <t>Per daily pre-schedule</t>
  </si>
  <si>
    <t>No</t>
  </si>
  <si>
    <t>&lt;50% capacity factor for any full contract year</t>
  </si>
  <si>
    <t>South Sutter Water District</t>
  </si>
  <si>
    <t>South Sutter Water District Hydroelectric Facility</t>
  </si>
  <si>
    <t>CAMPFW_7_FARWST</t>
  </si>
  <si>
    <t>H0083</t>
  </si>
  <si>
    <t>531</t>
  </si>
  <si>
    <t>Camp Far West Dam, Yuba County</t>
  </si>
  <si>
    <t>8 MW but Form S-1 says only 4 MWs dependable</t>
  </si>
  <si>
    <t>As Delivered</t>
  </si>
  <si>
    <t>East Bay Municipal Utility District</t>
  </si>
  <si>
    <t>Camanche Power Plant</t>
  </si>
  <si>
    <t>CAMCHE_1_PL1X3</t>
  </si>
  <si>
    <t>H0080</t>
  </si>
  <si>
    <t>Contract terminated 6/30/2015</t>
  </si>
  <si>
    <t>Calaveras County, CA</t>
  </si>
  <si>
    <t>9.9 MW</t>
  </si>
  <si>
    <t>Energy Purchase</t>
  </si>
  <si>
    <t>7X24 based on availability</t>
  </si>
  <si>
    <t>Seller right to terminate after 5 yrs to serve own portfolio</t>
  </si>
  <si>
    <t>Pardee Power Plant</t>
  </si>
  <si>
    <t>PARDEB_6_UNITS</t>
  </si>
  <si>
    <t>21 MW Oct 1 - April 30; 30 MW May 1 to end of spring runoff; 20 MW end of spring runoff to Sept 30</t>
  </si>
  <si>
    <t>COB (any COB bus allowed)</t>
  </si>
  <si>
    <t>Energy</t>
  </si>
  <si>
    <t>Sierra Pacific Industries</t>
  </si>
  <si>
    <t>Biomass Cogen, Fredonia Industrial Park, Washington</t>
  </si>
  <si>
    <t>Mount Vernon, WA</t>
  </si>
  <si>
    <t>PSE</t>
  </si>
  <si>
    <t>15 MW net (anything over 15MW goes to Seattle City Light)</t>
  </si>
  <si>
    <t>SMUD rights to terminate due to lack of GHG emission allowances or failure to maintain project as CA RPS.</t>
  </si>
  <si>
    <t>Western Area Power Administration</t>
  </si>
  <si>
    <t>Central Valley Project (CVP) and the Washoe Project</t>
  </si>
  <si>
    <t>Various</t>
  </si>
  <si>
    <t>BANC and CAISO</t>
  </si>
  <si>
    <t>SMUD/CAISO NP15</t>
  </si>
  <si>
    <t xml:space="preserve">Approximately 341.2 MW depending upon water year. Allocation of CVP reduced from: 31.25%; to: 25.39% beginning January 2015. </t>
  </si>
  <si>
    <t>Yes, about 899 GWh/yr</t>
  </si>
  <si>
    <t>Some projects in Central Valley Project are Certified Renewable</t>
  </si>
  <si>
    <t>Natural Gas CHP; UC Med Center</t>
  </si>
  <si>
    <t>Regents of the University of CA, Davis</t>
  </si>
  <si>
    <t>UCD Medical Center Cogeneration Facility</t>
  </si>
  <si>
    <t>PPA Terminated in 2013.  Power transfer through IA.  Operational</t>
  </si>
  <si>
    <t>8 MW</t>
  </si>
  <si>
    <t xml:space="preserve">IA Agreement only.  </t>
  </si>
  <si>
    <t>7am-10pm, Mon-Sun</t>
  </si>
  <si>
    <t>Solar PV; Sac Soleil enXco</t>
  </si>
  <si>
    <t>Sacramento Soleil LLC /EDF</t>
  </si>
  <si>
    <t>Sac Soleil 1</t>
  </si>
  <si>
    <t>1 MW</t>
  </si>
  <si>
    <t>As available; bundled renewable energy</t>
  </si>
  <si>
    <t>Intermittent</t>
  </si>
  <si>
    <t>SolarShares &amp; Certified renewable</t>
  </si>
  <si>
    <t>Tollenaar Holsteins Dairy</t>
  </si>
  <si>
    <t>Engine 1</t>
  </si>
  <si>
    <t>Contract terminated 1/1/2016 due to transfer of ownership.</t>
  </si>
  <si>
    <t>212 kW</t>
  </si>
  <si>
    <t>As available; bundled renewable energy; Net metered</t>
  </si>
  <si>
    <t>Feedstock dependent</t>
  </si>
  <si>
    <t>Termination on ownership transfer</t>
  </si>
  <si>
    <t>Pacific Power Marketing Inc (to: Iberdrola Renewables; to: Avangrid Renewables)</t>
  </si>
  <si>
    <t>Highwinds Project, Solano, CA</t>
  </si>
  <si>
    <t>BRDSLD_2_HIWIND</t>
  </si>
  <si>
    <t>W0355</t>
  </si>
  <si>
    <t>56075</t>
  </si>
  <si>
    <t>50 MW</t>
  </si>
  <si>
    <t>Iberdrola Renewables Inc (RockTenn Biomass)</t>
  </si>
  <si>
    <t>Simpson Tacoma Kraft Company LLC</t>
  </si>
  <si>
    <t>60697A</t>
  </si>
  <si>
    <t>Pierce County, Washington</t>
  </si>
  <si>
    <t>BPA</t>
  </si>
  <si>
    <t>43 MW avg</t>
  </si>
  <si>
    <t>Firm energy and capacity</t>
  </si>
  <si>
    <t>All project gen</t>
  </si>
  <si>
    <t>Seller may terminate in project owner's "Events of defaults"</t>
  </si>
  <si>
    <t>Santa Cruz Energy LLC (acquired from Gas Recovery Systems LLC eff 6/1/09) - Santa Cruz Landfill</t>
  </si>
  <si>
    <t>Santa Cruz Landfill Electric Energy Facility</t>
  </si>
  <si>
    <t>PSWEET_1_STCRUZ</t>
  </si>
  <si>
    <t>E0132</t>
  </si>
  <si>
    <t>Santa Cruz, CA</t>
  </si>
  <si>
    <t>1.485 MW</t>
  </si>
  <si>
    <t>SMUD rights to terminate due to lack of GHG emission allowances or failure to maintain project as CA RPS</t>
  </si>
  <si>
    <t>Patua Project LLC (subsidiary of Gradient Resources)</t>
  </si>
  <si>
    <t>Patua Project Phase 1; Patua Project Phase 2 (to be constructed)</t>
  </si>
  <si>
    <t>PATUA_7_UNIT</t>
  </si>
  <si>
    <t>Patua Hot Springs in northern Nevada</t>
  </si>
  <si>
    <t>NV Energy</t>
  </si>
  <si>
    <t>NV Energy/BPA Hilltop Substation</t>
  </si>
  <si>
    <t>20.7 on 12/28/14
18.4 MW beginning 2/19/2016
15.5 MW beginning 2/20/17</t>
  </si>
  <si>
    <t>Buena Vista Biomass Power, LLC</t>
  </si>
  <si>
    <t>Buena Vista Biomass Power</t>
  </si>
  <si>
    <t>JAKVAL_2_IONE</t>
  </si>
  <si>
    <t>E0201</t>
  </si>
  <si>
    <t>58472</t>
  </si>
  <si>
    <t>Mothballed</t>
  </si>
  <si>
    <t>Amador County, CA</t>
  </si>
  <si>
    <t>CAISO, NP15</t>
  </si>
  <si>
    <t>PPA Terminated 12/31/2015</t>
  </si>
  <si>
    <t>16.2 MW</t>
  </si>
  <si>
    <t>Day ahead firm energy and capacity</t>
  </si>
  <si>
    <t>Yes, Day ahead</t>
  </si>
  <si>
    <t>Solar PV; Recurrent Kammerer</t>
  </si>
  <si>
    <t>Recurrent Energy</t>
  </si>
  <si>
    <t>RE Kammerer 1-3</t>
  </si>
  <si>
    <t>S0205; S0206; S0207</t>
  </si>
  <si>
    <t>57778; 57780; 57782</t>
  </si>
  <si>
    <t>1/1/2012 (1); 2/25/2012 (2,3)</t>
  </si>
  <si>
    <t>2/1/2032 (1); 3/1/2032 (2,3)</t>
  </si>
  <si>
    <t>15 MW</t>
  </si>
  <si>
    <t>Solar PV; Recurrent Bruceville</t>
  </si>
  <si>
    <t>RE Bruceville 1-3</t>
  </si>
  <si>
    <t>S0284; S0285; S0286</t>
  </si>
  <si>
    <t>57783; 57784; 57785</t>
  </si>
  <si>
    <t>Solar PV; Recurrent Dillard</t>
  </si>
  <si>
    <t>RE Dillard 1-4</t>
  </si>
  <si>
    <t>S0280; S0281; S0282; S0283</t>
  </si>
  <si>
    <t>57777; 57779; 57781; 57783</t>
  </si>
  <si>
    <t xml:space="preserve"> 2/1/2032</t>
  </si>
  <si>
    <t>9.4 MW</t>
  </si>
  <si>
    <t>Solar PV; Recurrent McKenzie</t>
  </si>
  <si>
    <t>RE McKenzie 1-6</t>
  </si>
  <si>
    <t>S0211; S0212; S0213; S0214; S0215; S0216</t>
  </si>
  <si>
    <t>57816; 57817; 57818; 57819; 57820; 57821</t>
  </si>
  <si>
    <t>30 MW</t>
  </si>
  <si>
    <t>Solar PV; Constellation Kost</t>
  </si>
  <si>
    <t>Constellation Energy</t>
  </si>
  <si>
    <t>Constellation Kost 1</t>
  </si>
  <si>
    <t>S0155</t>
  </si>
  <si>
    <t>3 MW</t>
  </si>
  <si>
    <t>Solar PV; Constellation Boessow</t>
  </si>
  <si>
    <t>Constellation Boessow 1-2</t>
  </si>
  <si>
    <t>S0157</t>
  </si>
  <si>
    <t>Solar PV; Constellation Pt Pleasant</t>
  </si>
  <si>
    <t>Constellation Pt Pleasant 1</t>
  </si>
  <si>
    <t>S0154</t>
  </si>
  <si>
    <t>Solar PV; Constellation Bruceville</t>
  </si>
  <si>
    <t>Constellation Bruceville 1-6</t>
  </si>
  <si>
    <t>S0156</t>
  </si>
  <si>
    <t>12/28/2011 (1,3,4,5,6); 1/26/2012 (2)</t>
  </si>
  <si>
    <t>1/1/2032 (1,3,4,5,6); 2/1/2032 (2)</t>
  </si>
  <si>
    <t>18 MW</t>
  </si>
  <si>
    <t>Solar PV; Twin Cities I5</t>
  </si>
  <si>
    <t>S-Energy</t>
  </si>
  <si>
    <t>Twin Cities 1-2</t>
  </si>
  <si>
    <t>S0204</t>
  </si>
  <si>
    <t>4 MW</t>
  </si>
  <si>
    <t>Solar PV; McClellan Park</t>
  </si>
  <si>
    <t>McClellan Park</t>
  </si>
  <si>
    <t>McClellan Park 1</t>
  </si>
  <si>
    <t>G0339</t>
  </si>
  <si>
    <t>93 kW</t>
  </si>
  <si>
    <t>Maas Energy Works</t>
  </si>
  <si>
    <t>Van Warmerdam dairy digester</t>
  </si>
  <si>
    <t>600 kW</t>
  </si>
  <si>
    <t>ABEC New Hope LLC</t>
  </si>
  <si>
    <t>ABEC New Hope dairy digester</t>
  </si>
  <si>
    <t>425 kW</t>
  </si>
  <si>
    <t xml:space="preserve">Washington Gas/Conergy Inc. </t>
  </si>
  <si>
    <t>Sutter's Landing Solar</t>
  </si>
  <si>
    <t>1.322 MW</t>
  </si>
  <si>
    <t>Buyer can terminate for Seller events of default</t>
  </si>
  <si>
    <t>John Galt Biogas</t>
  </si>
  <si>
    <t>Van Steyn dairy digester</t>
  </si>
  <si>
    <t>225 KW</t>
  </si>
  <si>
    <t>CalEnergy LLC</t>
  </si>
  <si>
    <t>From portfolio of Cal Energy Salton Sea projects</t>
  </si>
  <si>
    <t>Planned Operation for 7/1/2017</t>
  </si>
  <si>
    <t xml:space="preserve">Imperial County </t>
  </si>
  <si>
    <t>IID</t>
  </si>
  <si>
    <t>CAISO/Mirage</t>
  </si>
  <si>
    <t>Deliveries start 7/1/2017</t>
  </si>
  <si>
    <t>10 MW starting 7/1/2017; 20 MW starting 3/1/2019; 30 MW starting 5/1/2020</t>
  </si>
  <si>
    <t>Firm, PCC-1 Renewable Energy</t>
  </si>
  <si>
    <t xml:space="preserve">SMUD right to terminate if unable to obtain approval under CA Emission Performance Standard. </t>
  </si>
  <si>
    <t>Certified Renewable</t>
  </si>
  <si>
    <t>Solar PV; Rancho Seco Solar 1</t>
  </si>
  <si>
    <t>D.E. Shaw</t>
  </si>
  <si>
    <t>Rancho Seco Solar 1</t>
  </si>
  <si>
    <t xml:space="preserve">Operational </t>
  </si>
  <si>
    <t>10.88 MW</t>
  </si>
  <si>
    <t>Solar PV; RE Tranquillity 8 Verde</t>
  </si>
  <si>
    <t>RE Tranquillity 8 Verde Solar</t>
  </si>
  <si>
    <t>TBD</t>
  </si>
  <si>
    <t>Under construction. Commercial operation planned Dec. 31, 2017</t>
  </si>
  <si>
    <t>Fresno County</t>
  </si>
  <si>
    <t>planned 12/31/2017</t>
  </si>
  <si>
    <t>20 year term</t>
  </si>
  <si>
    <t>60 MW</t>
  </si>
  <si>
    <t>Contract requires renewable certification</t>
  </si>
  <si>
    <t>Solano 3 Wind LLC</t>
  </si>
  <si>
    <t>Solano Phase 3 Wind Project</t>
  </si>
  <si>
    <t>USWNDR_2_SMUD2</t>
  </si>
  <si>
    <t>W0356</t>
  </si>
  <si>
    <t>Solano County</t>
  </si>
  <si>
    <t>127.8 MW</t>
  </si>
  <si>
    <t>SMUD has purchase option at 6th, 8th or15th anniversay of COD or end of delivery term</t>
  </si>
  <si>
    <t>Wind: Grady</t>
  </si>
  <si>
    <t>18y</t>
  </si>
  <si>
    <t>Capacity associated with biogas</t>
  </si>
  <si>
    <t>Natural Gas: Carson</t>
  </si>
  <si>
    <t>Total: Hydro Plants larger than 30 MW - (LoonLake, UnionValley, Jaybird, WhiteRock, Camino)</t>
  </si>
  <si>
    <t>Energy associated with biogas burned at Cosumnes.</t>
  </si>
  <si>
    <t>19c</t>
  </si>
  <si>
    <t>Solar PV: Rancho Seco (PV1 and 2)</t>
  </si>
  <si>
    <t>Grady Wind Energy Center LLC</t>
  </si>
  <si>
    <t>Planned Operation for 1/1/2019</t>
  </si>
  <si>
    <t xml:space="preserve">Curry County, New Mexico </t>
  </si>
  <si>
    <t>Solar PV: Sholar Share (enXco, Reccurent)</t>
  </si>
  <si>
    <t>Solar PV: Sutter Landing</t>
  </si>
  <si>
    <t>Natural Gas: UC Med Center</t>
  </si>
  <si>
    <t>Piyush Amin</t>
  </si>
  <si>
    <t>Gary Lawson</t>
  </si>
  <si>
    <t>Sr. Market Analyst</t>
  </si>
  <si>
    <t>Supervisor, Energy Commodity Contracts</t>
  </si>
  <si>
    <t>Piyush. Amin@SMUD.org</t>
  </si>
  <si>
    <t>Gary.Lawson@SMUD.org</t>
  </si>
  <si>
    <t>916-732-6829</t>
  </si>
  <si>
    <t>916-732-5802</t>
  </si>
  <si>
    <t>6301 S. Street</t>
  </si>
  <si>
    <t>Sacramento</t>
  </si>
  <si>
    <t>95817-1899</t>
  </si>
  <si>
    <t>Bryan Swann</t>
  </si>
  <si>
    <t>net of EE and includes impact of SB1 (SB1 should not be reported on supplyside)</t>
  </si>
  <si>
    <t>Wind: Solano3</t>
  </si>
  <si>
    <t>starting 2020 Shell Renew Gas volume increase from 182 MMBtu to 2660 MMBtu, 2018-Timberline volume increase from 1100 to 2000 MMBtu</t>
  </si>
  <si>
    <t>stating 2020: more renew gas burned at CPP</t>
  </si>
  <si>
    <t>2015 &amp; 2016 - CRM RAR file, 2017-2026 is a plug to balance demand vs supply.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</si>
</sst>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mm/dd/yy"/>
    <numFmt numFmtId="168" formatCode="m/d/yy;@"/>
    <numFmt numFmtId="169" formatCode="m/d/yyyy;@"/>
    <numFmt numFmtId="170" formatCode="_(* #,##0_);_(* \(#,##0\);_(* &quot;-&quot;??_);_(@_)"/>
    <numFmt numFmtId="171" formatCode="#,##0.0_);[Red]\(#,##0.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9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9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9" fontId="4" fillId="8" borderId="4" xfId="0" applyNumberFormat="1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9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0" fontId="9" fillId="0" borderId="1" xfId="0" applyNumberFormat="1" applyFont="1" applyFill="1" applyBorder="1" applyAlignment="1">
      <alignment horizontal="right" vertical="center"/>
    </xf>
    <xf numFmtId="170" fontId="9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24" fillId="0" borderId="1" xfId="3" applyFont="1" applyFill="1" applyBorder="1" applyAlignment="1">
      <alignment horizontal="left" vertical="center" wrapText="1" indent="1"/>
    </xf>
    <xf numFmtId="0" fontId="25" fillId="0" borderId="1" xfId="4" applyFont="1" applyFill="1" applyBorder="1" applyAlignment="1" applyProtection="1">
      <alignment horizontal="left" vertical="center" wrapText="1" indent="1"/>
    </xf>
    <xf numFmtId="171" fontId="1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8" fontId="3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170" fontId="9" fillId="7" borderId="1" xfId="0" applyNumberFormat="1" applyFont="1" applyFill="1" applyBorder="1" applyAlignment="1">
      <alignment horizontal="right" vertical="center"/>
    </xf>
    <xf numFmtId="170" fontId="10" fillId="0" borderId="1" xfId="0" applyNumberFormat="1" applyFont="1" applyFill="1" applyBorder="1" applyAlignment="1">
      <alignment horizontal="right" vertical="center"/>
    </xf>
    <xf numFmtId="38" fontId="10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8" fontId="1" fillId="0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/>
    </xf>
    <xf numFmtId="38" fontId="0" fillId="3" borderId="3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38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wrapText="1"/>
    </xf>
    <xf numFmtId="38" fontId="3" fillId="9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171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383010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383010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51" Type="http://schemas.openxmlformats.org/officeDocument/2006/relationships/revisionLog" Target="revisionLog22.xml"/><Relationship Id="rId72" Type="http://schemas.openxmlformats.org/officeDocument/2006/relationships/revisionLog" Target="revisionLog43.xml"/><Relationship Id="rId80" Type="http://schemas.openxmlformats.org/officeDocument/2006/relationships/revisionLog" Target="revisionLog51.xml"/><Relationship Id="rId85" Type="http://schemas.openxmlformats.org/officeDocument/2006/relationships/revisionLog" Target="revisionLog56.xml"/><Relationship Id="rId84" Type="http://schemas.openxmlformats.org/officeDocument/2006/relationships/revisionLog" Target="revisionLog55.xml"/><Relationship Id="rId42" Type="http://schemas.openxmlformats.org/officeDocument/2006/relationships/revisionLog" Target="revisionLog13.xml"/><Relationship Id="rId47" Type="http://schemas.openxmlformats.org/officeDocument/2006/relationships/revisionLog" Target="revisionLog18.xml"/><Relationship Id="rId50" Type="http://schemas.openxmlformats.org/officeDocument/2006/relationships/revisionLog" Target="revisionLog21.xml"/><Relationship Id="rId55" Type="http://schemas.openxmlformats.org/officeDocument/2006/relationships/revisionLog" Target="revisionLog26.xml"/><Relationship Id="rId63" Type="http://schemas.openxmlformats.org/officeDocument/2006/relationships/revisionLog" Target="revisionLog34.xml"/><Relationship Id="rId68" Type="http://schemas.openxmlformats.org/officeDocument/2006/relationships/revisionLog" Target="revisionLog39.xml"/><Relationship Id="rId76" Type="http://schemas.openxmlformats.org/officeDocument/2006/relationships/revisionLog" Target="revisionLog47.xml"/><Relationship Id="rId71" Type="http://schemas.openxmlformats.org/officeDocument/2006/relationships/revisionLog" Target="revisionLog42.xml"/><Relationship Id="rId38" Type="http://schemas.openxmlformats.org/officeDocument/2006/relationships/revisionLog" Target="revisionLog9.xml"/><Relationship Id="rId46" Type="http://schemas.openxmlformats.org/officeDocument/2006/relationships/revisionLog" Target="revisionLog17.xml"/><Relationship Id="rId59" Type="http://schemas.openxmlformats.org/officeDocument/2006/relationships/revisionLog" Target="revisionLog30.xml"/><Relationship Id="rId67" Type="http://schemas.openxmlformats.org/officeDocument/2006/relationships/revisionLog" Target="revisionLog38.xml"/><Relationship Id="rId41" Type="http://schemas.openxmlformats.org/officeDocument/2006/relationships/revisionLog" Target="revisionLog12.xml"/><Relationship Id="rId54" Type="http://schemas.openxmlformats.org/officeDocument/2006/relationships/revisionLog" Target="revisionLog25.xml"/><Relationship Id="rId62" Type="http://schemas.openxmlformats.org/officeDocument/2006/relationships/revisionLog" Target="revisionLog33.xml"/><Relationship Id="rId70" Type="http://schemas.openxmlformats.org/officeDocument/2006/relationships/revisionLog" Target="revisionLog41.xml"/><Relationship Id="rId75" Type="http://schemas.openxmlformats.org/officeDocument/2006/relationships/revisionLog" Target="revisionLog46.xml"/><Relationship Id="rId83" Type="http://schemas.openxmlformats.org/officeDocument/2006/relationships/revisionLog" Target="revisionLog54.xml"/><Relationship Id="rId79" Type="http://schemas.openxmlformats.org/officeDocument/2006/relationships/revisionLog" Target="revisionLog50.xml"/><Relationship Id="rId37" Type="http://schemas.openxmlformats.org/officeDocument/2006/relationships/revisionLog" Target="revisionLog8.xml"/><Relationship Id="rId40" Type="http://schemas.openxmlformats.org/officeDocument/2006/relationships/revisionLog" Target="revisionLog11.xml"/><Relationship Id="rId45" Type="http://schemas.openxmlformats.org/officeDocument/2006/relationships/revisionLog" Target="revisionLog16.xml"/><Relationship Id="rId53" Type="http://schemas.openxmlformats.org/officeDocument/2006/relationships/revisionLog" Target="revisionLog24.xml"/><Relationship Id="rId58" Type="http://schemas.openxmlformats.org/officeDocument/2006/relationships/revisionLog" Target="revisionLog29.xml"/><Relationship Id="rId66" Type="http://schemas.openxmlformats.org/officeDocument/2006/relationships/revisionLog" Target="revisionLog37.xml"/><Relationship Id="rId74" Type="http://schemas.openxmlformats.org/officeDocument/2006/relationships/revisionLog" Target="revisionLog45.xml"/><Relationship Id="rId36" Type="http://schemas.openxmlformats.org/officeDocument/2006/relationships/revisionLog" Target="revisionLog7.xml"/><Relationship Id="rId49" Type="http://schemas.openxmlformats.org/officeDocument/2006/relationships/revisionLog" Target="revisionLog20.xml"/><Relationship Id="rId57" Type="http://schemas.openxmlformats.org/officeDocument/2006/relationships/revisionLog" Target="revisionLog28.xml"/><Relationship Id="rId61" Type="http://schemas.openxmlformats.org/officeDocument/2006/relationships/revisionLog" Target="revisionLog32.xml"/><Relationship Id="rId82" Type="http://schemas.openxmlformats.org/officeDocument/2006/relationships/revisionLog" Target="revisionLog53.xml"/><Relationship Id="rId81" Type="http://schemas.openxmlformats.org/officeDocument/2006/relationships/revisionLog" Target="revisionLog52.xml"/><Relationship Id="rId44" Type="http://schemas.openxmlformats.org/officeDocument/2006/relationships/revisionLog" Target="revisionLog15.xml"/><Relationship Id="rId52" Type="http://schemas.openxmlformats.org/officeDocument/2006/relationships/revisionLog" Target="revisionLog23.xml"/><Relationship Id="rId60" Type="http://schemas.openxmlformats.org/officeDocument/2006/relationships/revisionLog" Target="revisionLog31.xml"/><Relationship Id="rId65" Type="http://schemas.openxmlformats.org/officeDocument/2006/relationships/revisionLog" Target="revisionLog36.xml"/><Relationship Id="rId73" Type="http://schemas.openxmlformats.org/officeDocument/2006/relationships/revisionLog" Target="revisionLog44.xml"/><Relationship Id="rId78" Type="http://schemas.openxmlformats.org/officeDocument/2006/relationships/revisionLog" Target="revisionLog49.xml"/><Relationship Id="rId77" Type="http://schemas.openxmlformats.org/officeDocument/2006/relationships/revisionLog" Target="revisionLog48.xml"/><Relationship Id="rId69" Type="http://schemas.openxmlformats.org/officeDocument/2006/relationships/revisionLog" Target="revisionLog40.xml"/><Relationship Id="rId43" Type="http://schemas.openxmlformats.org/officeDocument/2006/relationships/revisionLog" Target="revisionLog14.xml"/><Relationship Id="rId48" Type="http://schemas.openxmlformats.org/officeDocument/2006/relationships/revisionLog" Target="revisionLog19.xml"/><Relationship Id="rId56" Type="http://schemas.openxmlformats.org/officeDocument/2006/relationships/revisionLog" Target="revisionLog27.xml"/><Relationship Id="rId64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A7AFA4-D166-49B4-83C5-1697360FAA9B}" diskRevisions="1" revisionId="4745" version="3">
  <header guid="{8E636B6B-4B18-4319-9B08-56659D2F5AC8}" dateTime="2017-03-23T15:45:19" maxSheetId="6" userName="Piyush Amin" r:id="rId36" minRId="542" maxRId="552">
    <sheetIdMap count="5">
      <sheetId val="1"/>
      <sheetId val="2"/>
      <sheetId val="3"/>
      <sheetId val="4"/>
      <sheetId val="5"/>
    </sheetIdMap>
  </header>
  <header guid="{B6935D73-AC7F-4C16-9DA1-6B5871AA2252}" dateTime="2017-04-03T08:06:38" maxSheetId="6" userName="Piyush Amin" r:id="rId37" minRId="558" maxRId="1317">
    <sheetIdMap count="5">
      <sheetId val="1"/>
      <sheetId val="2"/>
      <sheetId val="3"/>
      <sheetId val="4"/>
      <sheetId val="5"/>
    </sheetIdMap>
  </header>
  <header guid="{2E8C6B25-0FC8-44B4-81C5-750576550096}" dateTime="2017-04-03T08:39:09" maxSheetId="6" userName="Piyush Amin" r:id="rId38" minRId="1323" maxRId="1837">
    <sheetIdMap count="5">
      <sheetId val="1"/>
      <sheetId val="2"/>
      <sheetId val="3"/>
      <sheetId val="4"/>
      <sheetId val="5"/>
    </sheetIdMap>
  </header>
  <header guid="{65396CF7-AEEE-4B8C-B4BD-C0701C573829}" dateTime="2017-04-03T09:31:26" maxSheetId="6" userName="Piyush Amin" r:id="rId39" minRId="1843" maxRId="2206">
    <sheetIdMap count="5">
      <sheetId val="1"/>
      <sheetId val="2"/>
      <sheetId val="3"/>
      <sheetId val="4"/>
      <sheetId val="5"/>
    </sheetIdMap>
  </header>
  <header guid="{1E177892-B436-4A28-8625-1E5BD6223538}" dateTime="2017-04-03T10:39:29" maxSheetId="6" userName="Piyush Amin" r:id="rId40" minRId="2212" maxRId="2370">
    <sheetIdMap count="5">
      <sheetId val="1"/>
      <sheetId val="2"/>
      <sheetId val="3"/>
      <sheetId val="4"/>
      <sheetId val="5"/>
    </sheetIdMap>
  </header>
  <header guid="{0684A1FD-66D9-4778-BD8D-2DE564B852E2}" dateTime="2017-04-03T10:40:29" maxSheetId="6" userName="Piyush Amin" r:id="rId41">
    <sheetIdMap count="5">
      <sheetId val="1"/>
      <sheetId val="2"/>
      <sheetId val="3"/>
      <sheetId val="4"/>
      <sheetId val="5"/>
    </sheetIdMap>
  </header>
  <header guid="{2B6ED52D-D79C-4DDA-AFFF-AA06570A66C3}" dateTime="2017-04-03T12:07:52" maxSheetId="6" userName="Piyush Amin" r:id="rId42" minRId="2381" maxRId="2392">
    <sheetIdMap count="5">
      <sheetId val="1"/>
      <sheetId val="2"/>
      <sheetId val="3"/>
      <sheetId val="4"/>
      <sheetId val="5"/>
    </sheetIdMap>
  </header>
  <header guid="{52159A60-13F8-44F6-9922-466B705A3E67}" dateTime="2017-04-03T13:14:32" maxSheetId="6" userName="Piyush Amin" r:id="rId43" minRId="2398" maxRId="2456">
    <sheetIdMap count="5">
      <sheetId val="1"/>
      <sheetId val="2"/>
      <sheetId val="3"/>
      <sheetId val="4"/>
      <sheetId val="5"/>
    </sheetIdMap>
  </header>
  <header guid="{814A58E8-76A1-4A7F-90C1-E7930A8E0603}" dateTime="2017-04-03T14:11:46" maxSheetId="6" userName="Piyush Amin" r:id="rId44" minRId="2457" maxRId="2578">
    <sheetIdMap count="5">
      <sheetId val="1"/>
      <sheetId val="2"/>
      <sheetId val="3"/>
      <sheetId val="4"/>
      <sheetId val="5"/>
    </sheetIdMap>
  </header>
  <header guid="{004D2FA5-2210-4603-AA1B-71E11339EA4C}" dateTime="2017-04-03T14:43:37" maxSheetId="6" userName="Piyush Amin" r:id="rId45" minRId="2584" maxRId="2639">
    <sheetIdMap count="5">
      <sheetId val="1"/>
      <sheetId val="2"/>
      <sheetId val="3"/>
      <sheetId val="4"/>
      <sheetId val="5"/>
    </sheetIdMap>
  </header>
  <header guid="{763BFC3C-B5AE-48D0-A270-A98AC9BA7061}" dateTime="2017-04-03T14:47:36" maxSheetId="6" userName="Piyush Amin" r:id="rId46" minRId="2645" maxRId="2676">
    <sheetIdMap count="5">
      <sheetId val="1"/>
      <sheetId val="2"/>
      <sheetId val="3"/>
      <sheetId val="4"/>
      <sheetId val="5"/>
    </sheetIdMap>
  </header>
  <header guid="{AFCA22C1-5787-4A5C-9617-0FCCA6EDFB61}" dateTime="2017-04-03T15:36:38" maxSheetId="6" userName="Piyush Amin" r:id="rId47" minRId="2677" maxRId="2715">
    <sheetIdMap count="5">
      <sheetId val="1"/>
      <sheetId val="2"/>
      <sheetId val="3"/>
      <sheetId val="4"/>
      <sheetId val="5"/>
    </sheetIdMap>
  </header>
  <header guid="{ECD60EA9-C0BC-44A2-87F1-64B591BDF7C8}" dateTime="2017-04-03T15:41:04" maxSheetId="6" userName="Piyush Amin" r:id="rId48" minRId="2721" maxRId="2722">
    <sheetIdMap count="5">
      <sheetId val="1"/>
      <sheetId val="2"/>
      <sheetId val="3"/>
      <sheetId val="4"/>
      <sheetId val="5"/>
    </sheetIdMap>
  </header>
  <header guid="{DE2AC72F-9765-4778-863C-646D3FFF2C23}" dateTime="2017-04-03T15:42:36" maxSheetId="6" userName="Piyush Amin" r:id="rId49">
    <sheetIdMap count="5">
      <sheetId val="1"/>
      <sheetId val="2"/>
      <sheetId val="3"/>
      <sheetId val="4"/>
      <sheetId val="5"/>
    </sheetIdMap>
  </header>
  <header guid="{264AEBC3-4880-4E7E-9294-AFC7FA2AE6D1}" dateTime="2017-04-03T15:47:33" maxSheetId="6" userName="Piyush Amin" r:id="rId50" minRId="2728" maxRId="2738">
    <sheetIdMap count="5">
      <sheetId val="1"/>
      <sheetId val="2"/>
      <sheetId val="3"/>
      <sheetId val="5"/>
      <sheetId val="4"/>
    </sheetIdMap>
  </header>
  <header guid="{41D4A738-C573-4E6F-B260-F1930BF766E7}" dateTime="2017-04-03T16:12:41" maxSheetId="6" userName="Piyush Amin" r:id="rId51" minRId="2744" maxRId="2858">
    <sheetIdMap count="5">
      <sheetId val="1"/>
      <sheetId val="2"/>
      <sheetId val="3"/>
      <sheetId val="5"/>
      <sheetId val="4"/>
    </sheetIdMap>
  </header>
  <header guid="{0E86B04B-C738-4083-8184-ADDFC1627FD3}" dateTime="2017-04-04T09:03:40" maxSheetId="6" userName="Piyush Amin" r:id="rId52" minRId="2864" maxRId="2875">
    <sheetIdMap count="5">
      <sheetId val="1"/>
      <sheetId val="2"/>
      <sheetId val="3"/>
      <sheetId val="5"/>
      <sheetId val="4"/>
    </sheetIdMap>
  </header>
  <header guid="{CB975D72-D4C8-49BE-86EA-618256DE6204}" dateTime="2017-04-04T09:12:08" maxSheetId="6" userName="Piyush Amin" r:id="rId53" minRId="2881" maxRId="2887">
    <sheetIdMap count="5">
      <sheetId val="1"/>
      <sheetId val="2"/>
      <sheetId val="3"/>
      <sheetId val="5"/>
      <sheetId val="4"/>
    </sheetIdMap>
  </header>
  <header guid="{C86CCB50-3784-47B6-A2E9-3033CB41B96D}" dateTime="2017-04-04T09:16:35" maxSheetId="6" userName="Piyush Amin" r:id="rId54" minRId="2893" maxRId="2894">
    <sheetIdMap count="5">
      <sheetId val="1"/>
      <sheetId val="2"/>
      <sheetId val="3"/>
      <sheetId val="5"/>
      <sheetId val="4"/>
    </sheetIdMap>
  </header>
  <header guid="{5427412B-4DEC-4113-987F-E623E07FF9DE}" dateTime="2017-04-04T15:15:04" maxSheetId="6" userName="Piyush Amin" r:id="rId55" minRId="2895" maxRId="2899">
    <sheetIdMap count="5">
      <sheetId val="1"/>
      <sheetId val="2"/>
      <sheetId val="3"/>
      <sheetId val="5"/>
      <sheetId val="4"/>
    </sheetIdMap>
  </header>
  <header guid="{B7A31C09-18BB-4AED-AECE-79E1B05547FD}" dateTime="2017-04-04T15:17:33" maxSheetId="6" userName="Piyush Amin" r:id="rId56" minRId="2905" maxRId="2927">
    <sheetIdMap count="5">
      <sheetId val="1"/>
      <sheetId val="2"/>
      <sheetId val="3"/>
      <sheetId val="5"/>
      <sheetId val="4"/>
    </sheetIdMap>
  </header>
  <header guid="{CFD8A00E-6152-436F-AEA3-14CBD61E9CF5}" dateTime="2017-04-04T15:17:46" maxSheetId="6" userName="Piyush Amin" r:id="rId57">
    <sheetIdMap count="5">
      <sheetId val="1"/>
      <sheetId val="2"/>
      <sheetId val="3"/>
      <sheetId val="5"/>
      <sheetId val="4"/>
    </sheetIdMap>
  </header>
  <header guid="{B03DEE0B-C286-4563-9426-5A3CD19F8EEF}" dateTime="2017-04-04T15:22:38" maxSheetId="6" userName="Piyush Amin" r:id="rId58" minRId="2938" maxRId="2981">
    <sheetIdMap count="5">
      <sheetId val="1"/>
      <sheetId val="2"/>
      <sheetId val="3"/>
      <sheetId val="5"/>
      <sheetId val="4"/>
    </sheetIdMap>
  </header>
  <header guid="{BAC2EBB0-5097-4555-8C64-2BAF597D597B}" dateTime="2017-04-04T15:58:14" maxSheetId="6" userName="Piyush Amin" r:id="rId59" minRId="2987" maxRId="3008">
    <sheetIdMap count="5">
      <sheetId val="1"/>
      <sheetId val="2"/>
      <sheetId val="3"/>
      <sheetId val="5"/>
      <sheetId val="4"/>
    </sheetIdMap>
  </header>
  <header guid="{60B8DF3F-018C-4D86-8CD2-E2EBA887214E}" dateTime="2017-04-04T16:05:55" maxSheetId="6" userName="Piyush Amin" r:id="rId60" minRId="3016" maxRId="3062">
    <sheetIdMap count="5">
      <sheetId val="1"/>
      <sheetId val="2"/>
      <sheetId val="3"/>
      <sheetId val="5"/>
      <sheetId val="4"/>
    </sheetIdMap>
  </header>
  <header guid="{39D37894-6DCB-4546-BFCD-AE26B9D2A2DA}" dateTime="2017-04-04T16:20:04" maxSheetId="6" userName="Piyush Amin" r:id="rId61" minRId="3070" maxRId="3071">
    <sheetIdMap count="5">
      <sheetId val="1"/>
      <sheetId val="2"/>
      <sheetId val="3"/>
      <sheetId val="5"/>
      <sheetId val="4"/>
    </sheetIdMap>
  </header>
  <header guid="{EA73B758-67A6-49DB-B5FD-D82A3609092A}" dateTime="2017-04-04T16:24:40" maxSheetId="6" userName="Piyush Amin" r:id="rId62" minRId="3079">
    <sheetIdMap count="5">
      <sheetId val="1"/>
      <sheetId val="2"/>
      <sheetId val="3"/>
      <sheetId val="5"/>
      <sheetId val="4"/>
    </sheetIdMap>
  </header>
  <header guid="{12CF09C4-FE17-4EF9-82AB-7D37D57DBE0F}" dateTime="2017-04-05T07:54:25" maxSheetId="6" userName="Piyush Amin" r:id="rId63" minRId="3087" maxRId="3126">
    <sheetIdMap count="5">
      <sheetId val="1"/>
      <sheetId val="2"/>
      <sheetId val="3"/>
      <sheetId val="5"/>
      <sheetId val="4"/>
    </sheetIdMap>
  </header>
  <header guid="{7FF01422-F572-4080-998D-356135E93866}" dateTime="2017-04-05T08:00:14" maxSheetId="6" userName="Piyush Amin" r:id="rId64" minRId="3134" maxRId="3173">
    <sheetIdMap count="5">
      <sheetId val="1"/>
      <sheetId val="2"/>
      <sheetId val="3"/>
      <sheetId val="5"/>
      <sheetId val="4"/>
    </sheetIdMap>
  </header>
  <header guid="{3D832E55-4413-4EA6-B224-BCA90AF7B51E}" dateTime="2017-04-05T08:00:23" maxSheetId="6" userName="Piyush Amin" r:id="rId65" minRId="3181" maxRId="3189">
    <sheetIdMap count="5">
      <sheetId val="1"/>
      <sheetId val="2"/>
      <sheetId val="3"/>
      <sheetId val="5"/>
      <sheetId val="4"/>
    </sheetIdMap>
  </header>
  <header guid="{462A83E1-F443-4F95-AEA7-2850ABE90328}" dateTime="2017-04-05T08:03:50" maxSheetId="6" userName="Piyush Amin" r:id="rId66" minRId="3190" maxRId="3194">
    <sheetIdMap count="5">
      <sheetId val="1"/>
      <sheetId val="2"/>
      <sheetId val="3"/>
      <sheetId val="5"/>
      <sheetId val="4"/>
    </sheetIdMap>
  </header>
  <header guid="{5CCA51C3-3830-4BBB-8152-F11C328A4429}" dateTime="2017-04-05T08:05:18" maxSheetId="6" userName="Piyush Amin" r:id="rId67" minRId="3202" maxRId="3229">
    <sheetIdMap count="5">
      <sheetId val="1"/>
      <sheetId val="2"/>
      <sheetId val="3"/>
      <sheetId val="5"/>
      <sheetId val="4"/>
    </sheetIdMap>
  </header>
  <header guid="{6088F551-80CF-44E1-AC59-4316398A2F2A}" dateTime="2017-04-05T08:09:55" maxSheetId="6" userName="Piyush Amin" r:id="rId68" minRId="3237" maxRId="3332">
    <sheetIdMap count="5">
      <sheetId val="1"/>
      <sheetId val="2"/>
      <sheetId val="3"/>
      <sheetId val="5"/>
      <sheetId val="4"/>
    </sheetIdMap>
  </header>
  <header guid="{0F36CE16-2BE5-4EB9-BD32-AD0D4AFAC3BF}" dateTime="2017-04-05T08:10:44" maxSheetId="6" userName="Piyush Amin" r:id="rId69" minRId="3333" maxRId="3341">
    <sheetIdMap count="5">
      <sheetId val="1"/>
      <sheetId val="2"/>
      <sheetId val="3"/>
      <sheetId val="5"/>
      <sheetId val="4"/>
    </sheetIdMap>
  </header>
  <header guid="{EA199583-12FD-4655-AEAE-8F2960E7625A}" dateTime="2017-04-05T08:11:00" maxSheetId="6" userName="Piyush Amin" r:id="rId70" minRId="3342">
    <sheetIdMap count="5">
      <sheetId val="1"/>
      <sheetId val="2"/>
      <sheetId val="3"/>
      <sheetId val="5"/>
      <sheetId val="4"/>
    </sheetIdMap>
  </header>
  <header guid="{57716696-7CC7-4EFE-BC55-85BB46563AD8}" dateTime="2017-04-05T08:57:58" maxSheetId="6" userName="Piyush Amin" r:id="rId71">
    <sheetIdMap count="5">
      <sheetId val="1"/>
      <sheetId val="2"/>
      <sheetId val="3"/>
      <sheetId val="5"/>
      <sheetId val="4"/>
    </sheetIdMap>
  </header>
  <header guid="{0F7FF267-DEFF-4B19-9901-1831D839FE26}" dateTime="2017-04-05T09:20:30" maxSheetId="6" userName="Piyush Amin" r:id="rId72" minRId="3350" maxRId="3455">
    <sheetIdMap count="5">
      <sheetId val="1"/>
      <sheetId val="2"/>
      <sheetId val="3"/>
      <sheetId val="5"/>
      <sheetId val="4"/>
    </sheetIdMap>
  </header>
  <header guid="{C693E656-5276-4218-B576-EEE6A3B7FCFF}" dateTime="2017-04-05T09:20:56" maxSheetId="6" userName="Piyush Amin" r:id="rId73" minRId="3463">
    <sheetIdMap count="5">
      <sheetId val="1"/>
      <sheetId val="2"/>
      <sheetId val="3"/>
      <sheetId val="5"/>
      <sheetId val="4"/>
    </sheetIdMap>
  </header>
  <header guid="{B4855004-8FD6-4019-B5B3-44BF3D1F378D}" dateTime="2017-04-05T09:28:36" maxSheetId="6" userName="Piyush Amin" r:id="rId74" minRId="3464" maxRId="3597">
    <sheetIdMap count="5">
      <sheetId val="1"/>
      <sheetId val="2"/>
      <sheetId val="3"/>
      <sheetId val="5"/>
      <sheetId val="4"/>
    </sheetIdMap>
  </header>
  <header guid="{576F4E86-43C1-4D8F-A046-B1E7759C6D4B}" dateTime="2017-04-05T09:29:25" maxSheetId="6" userName="Piyush Amin" r:id="rId75" minRId="3598" maxRId="3617">
    <sheetIdMap count="5">
      <sheetId val="1"/>
      <sheetId val="2"/>
      <sheetId val="3"/>
      <sheetId val="5"/>
      <sheetId val="4"/>
    </sheetIdMap>
  </header>
  <header guid="{BCAB4533-155C-43F2-86F5-679DC5DFC37F}" dateTime="2017-04-05T09:35:23" maxSheetId="6" userName="Piyush Amin" r:id="rId76" minRId="3618" maxRId="3770">
    <sheetIdMap count="5">
      <sheetId val="1"/>
      <sheetId val="2"/>
      <sheetId val="3"/>
      <sheetId val="5"/>
      <sheetId val="4"/>
    </sheetIdMap>
  </header>
  <header guid="{3E1DC96D-8AAE-4C2A-85C4-CDC48A3B3FCE}" dateTime="2017-04-05T09:36:39" maxSheetId="6" userName="Piyush Amin" r:id="rId77" minRId="3778" maxRId="3869">
    <sheetIdMap count="5">
      <sheetId val="1"/>
      <sheetId val="2"/>
      <sheetId val="3"/>
      <sheetId val="5"/>
      <sheetId val="4"/>
    </sheetIdMap>
  </header>
  <header guid="{5FA86462-C35B-4276-BF0F-31B441A7F6D1}" dateTime="2017-04-05T10:39:22" maxSheetId="6" userName="Piyush Amin" r:id="rId78" minRId="3870" maxRId="3887">
    <sheetIdMap count="5">
      <sheetId val="1"/>
      <sheetId val="2"/>
      <sheetId val="3"/>
      <sheetId val="5"/>
      <sheetId val="4"/>
    </sheetIdMap>
  </header>
  <header guid="{1A3B3DC4-11DB-4D56-979D-5ABA2BF7CB8F}" dateTime="2017-04-05T10:45:07" maxSheetId="6" userName="Piyush Amin" r:id="rId79" minRId="3895" maxRId="3923">
    <sheetIdMap count="5">
      <sheetId val="1"/>
      <sheetId val="2"/>
      <sheetId val="3"/>
      <sheetId val="5"/>
      <sheetId val="4"/>
    </sheetIdMap>
  </header>
  <header guid="{9D9AF34E-B3DD-462A-BAF9-C54CFB63BBAC}" dateTime="2017-04-05T13:24:38" maxSheetId="6" userName="Piyush Amin" r:id="rId80" minRId="3924">
    <sheetIdMap count="5">
      <sheetId val="1"/>
      <sheetId val="2"/>
      <sheetId val="3"/>
      <sheetId val="5"/>
      <sheetId val="4"/>
    </sheetIdMap>
  </header>
  <header guid="{36BE561D-6141-4215-A1E6-8600E3C4C8CA}" dateTime="2017-04-05T13:47:22" maxSheetId="6" userName="Piyush Amin" r:id="rId81" minRId="3925" maxRId="4026">
    <sheetIdMap count="5">
      <sheetId val="1"/>
      <sheetId val="2"/>
      <sheetId val="3"/>
      <sheetId val="5"/>
      <sheetId val="4"/>
    </sheetIdMap>
  </header>
  <header guid="{46607571-CD67-4712-BD40-709BC0616FB7}" dateTime="2017-04-05T14:27:02" maxSheetId="6" userName="Piyush Amin" r:id="rId82" minRId="4034" maxRId="4035">
    <sheetIdMap count="5">
      <sheetId val="1"/>
      <sheetId val="2"/>
      <sheetId val="3"/>
      <sheetId val="5"/>
      <sheetId val="4"/>
    </sheetIdMap>
  </header>
  <header guid="{C4650414-20A1-4C54-BDC9-4E38091F2F44}" dateTime="2017-04-07T07:31:35" maxSheetId="6" userName="Piyush Amin" r:id="rId83" minRId="4043" maxRId="4301">
    <sheetIdMap count="5">
      <sheetId val="1"/>
      <sheetId val="2"/>
      <sheetId val="3"/>
      <sheetId val="5"/>
      <sheetId val="4"/>
    </sheetIdMap>
  </header>
  <header guid="{61C7E9AD-F483-48C6-B071-C883D116B257}" dateTime="2017-04-07T07:36:16" maxSheetId="6" userName="Piyush Amin" r:id="rId84" minRId="4309" maxRId="4736">
    <sheetIdMap count="5">
      <sheetId val="1"/>
      <sheetId val="2"/>
      <sheetId val="3"/>
      <sheetId val="5"/>
      <sheetId val="4"/>
    </sheetIdMap>
  </header>
  <header guid="{A8A7AFA4-D166-49B4-83C5-1697360FAA9B}" dateTime="2017-04-07T11:07:02" maxSheetId="6" userName="Piyush Amin" r:id="rId85" minRId="4737" maxRId="4738">
    <sheetIdMap count="5">
      <sheetId val="1"/>
      <sheetId val="2"/>
      <sheetId val="3"/>
      <sheetId val="5"/>
      <sheetId val="4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3" sId="2">
    <nc r="C29">
      <f>'K:\2017\Regulatory Filings\CEC IEPR\supply forms\[SMUD_2017_IEPR_Supply_Forms - ES - Mary Turner.xlsx]S-1 CRATs'!C29/1000</f>
    </nc>
  </rcc>
  <rcc rId="1844" sId="2">
    <nc r="D29">
      <f>'K:\2017\Regulatory Filings\CEC IEPR\supply forms\[SMUD_2017_IEPR_Supply_Forms - ES - Mary Turner.xlsx]S-1 CRATs'!D29/1000</f>
    </nc>
  </rcc>
  <rcc rId="1845" sId="2">
    <nc r="C30">
      <f>'K:\2017\Regulatory Filings\CEC IEPR\supply forms\[SMUD_2017_IEPR_Supply_Forms - ES - Mary Turner.xlsx]S-1 CRATs'!C30/1000</f>
    </nc>
  </rcc>
  <rcc rId="1846" sId="2">
    <nc r="D30">
      <f>'K:\2017\Regulatory Filings\CEC IEPR\supply forms\[SMUD_2017_IEPR_Supply_Forms - ES - Mary Turner.xlsx]S-1 CRATs'!D30/1000</f>
    </nc>
  </rcc>
  <rcc rId="1847" sId="2">
    <nc r="C31">
      <f>'K:\2017\Regulatory Filings\CEC IEPR\supply forms\[SMUD_2017_IEPR_Supply_Forms - ES - Mary Turner.xlsx]S-1 CRATs'!C31/1000</f>
    </nc>
  </rcc>
  <rcc rId="1848" sId="2">
    <nc r="D31">
      <f>'K:\2017\Regulatory Filings\CEC IEPR\supply forms\[SMUD_2017_IEPR_Supply_Forms - ES - Mary Turner.xlsx]S-1 CRATs'!D31/1000</f>
    </nc>
  </rcc>
  <rcc rId="1849" sId="2">
    <nc r="C32">
      <f>'K:\2017\Regulatory Filings\CEC IEPR\supply forms\[SMUD_2017_IEPR_Supply_Forms - ES - Mary Turner.xlsx]S-1 CRATs'!C32/1000</f>
    </nc>
  </rcc>
  <rcc rId="1850" sId="2">
    <nc r="D32">
      <f>'K:\2017\Regulatory Filings\CEC IEPR\supply forms\[SMUD_2017_IEPR_Supply_Forms - ES - Mary Turner.xlsx]S-1 CRATs'!D32/1000</f>
    </nc>
  </rcc>
  <rcc rId="1851" sId="2">
    <nc r="C33">
      <f>'K:\2017\Regulatory Filings\CEC IEPR\supply forms\[SMUD_2017_IEPR_Supply_Forms - ES - Mary Turner.xlsx]S-1 CRATs'!C33/1000</f>
    </nc>
  </rcc>
  <rcc rId="1852" sId="2">
    <nc r="D33">
      <f>'K:\2017\Regulatory Filings\CEC IEPR\supply forms\[SMUD_2017_IEPR_Supply_Forms - ES - Mary Turner.xlsx]S-1 CRATs'!D33/1000</f>
    </nc>
  </rcc>
  <rcc rId="1853" sId="2">
    <nc r="C43">
      <f>'K:\2017\Regulatory Filings\CEC IEPR\supply forms\[SMUD_2017_IEPR_Supply_Forms - ES - Mary Turner.xlsx]S-1 CRATs'!C43/1000</f>
    </nc>
  </rcc>
  <rcc rId="1854" sId="2">
    <nc r="D43">
      <f>'K:\2017\Regulatory Filings\CEC IEPR\supply forms\[SMUD_2017_IEPR_Supply_Forms - ES - Mary Turner.xlsx]S-1 CRATs'!D43/1000</f>
    </nc>
  </rcc>
  <rcc rId="1855" sId="2">
    <nc r="C44">
      <f>'K:\2017\Regulatory Filings\CEC IEPR\supply forms\[SMUD_2017_IEPR_Supply_Forms - ES - Mary Turner.xlsx]S-1 CRATs'!C44/1000</f>
    </nc>
  </rcc>
  <rcc rId="1856" sId="2">
    <nc r="D44">
      <f>'K:\2017\Regulatory Filings\CEC IEPR\supply forms\[SMUD_2017_IEPR_Supply_Forms - ES - Mary Turner.xlsx]S-1 CRATs'!D44/1000</f>
    </nc>
  </rcc>
  <rcc rId="1857" sId="2">
    <nc r="C50">
      <f>'K:\2017\Regulatory Filings\CEC IEPR\supply forms\[SMUD_2017_IEPR_Supply_Forms - ES - Mary Turner.xlsx]S-1 CRATs'!C50/1000</f>
    </nc>
  </rcc>
  <rcc rId="1858" sId="2">
    <nc r="D50">
      <f>'K:\2017\Regulatory Filings\CEC IEPR\supply forms\[SMUD_2017_IEPR_Supply_Forms - ES - Mary Turner.xlsx]S-1 CRATs'!D50/1000</f>
    </nc>
  </rcc>
  <rcc rId="1859" sId="2">
    <nc r="C51">
      <f>'K:\2017\Regulatory Filings\CEC IEPR\supply forms\[SMUD_2017_IEPR_Supply_Forms - ES - Mary Turner.xlsx]S-1 CRATs'!C51/1000</f>
    </nc>
  </rcc>
  <rcc rId="1860" sId="2">
    <nc r="D51">
      <f>'K:\2017\Regulatory Filings\CEC IEPR\supply forms\[SMUD_2017_IEPR_Supply_Forms - ES - Mary Turner.xlsx]S-1 CRATs'!D51/1000</f>
    </nc>
  </rcc>
  <rcc rId="1861" sId="2">
    <nc r="C64">
      <f>'K:\2017\Regulatory Filings\CEC IEPR\supply forms\[SMUD_2017_IEPR_Supply_Forms - ES - Mary Turner.xlsx]S-1 CRATs'!C64/1000</f>
    </nc>
  </rcc>
  <rcc rId="1862" sId="2">
    <nc r="D64">
      <f>'K:\2017\Regulatory Filings\CEC IEPR\supply forms\[SMUD_2017_IEPR_Supply_Forms - ES - Mary Turner.xlsx]S-1 CRATs'!D64/1000</f>
    </nc>
  </rcc>
  <rcc rId="1863" sId="2">
    <nc r="C65">
      <f>'K:\2017\Regulatory Filings\CEC IEPR\supply forms\[SMUD_2017_IEPR_Supply_Forms - ES - Mary Turner.xlsx]S-1 CRATs'!C65/1000</f>
    </nc>
  </rcc>
  <rcc rId="1864" sId="2">
    <nc r="D65">
      <f>'K:\2017\Regulatory Filings\CEC IEPR\supply forms\[SMUD_2017_IEPR_Supply_Forms - ES - Mary Turner.xlsx]S-1 CRATs'!D65/1000</f>
    </nc>
  </rcc>
  <rcc rId="1865" sId="2">
    <nc r="C66">
      <f>'K:\2017\Regulatory Filings\CEC IEPR\supply forms\[SMUD_2017_IEPR_Supply_Forms - ES - Mary Turner.xlsx]S-1 CRATs'!C66/1000</f>
    </nc>
  </rcc>
  <rcc rId="1866" sId="2">
    <nc r="D66">
      <f>'K:\2017\Regulatory Filings\CEC IEPR\supply forms\[SMUD_2017_IEPR_Supply_Forms - ES - Mary Turner.xlsx]S-1 CRATs'!D66/1000</f>
    </nc>
  </rcc>
  <rcc rId="1867" sId="2">
    <nc r="C67">
      <f>'K:\2017\Regulatory Filings\CEC IEPR\supply forms\[SMUD_2017_IEPR_Supply_Forms - ES - Mary Turner.xlsx]S-1 CRATs'!C67/1000</f>
    </nc>
  </rcc>
  <rcc rId="1868" sId="2">
    <nc r="D67">
      <f>'K:\2017\Regulatory Filings\CEC IEPR\supply forms\[SMUD_2017_IEPR_Supply_Forms - ES - Mary Turner.xlsx]S-1 CRATs'!D67/1000</f>
    </nc>
  </rcc>
  <rcc rId="1869" sId="2">
    <nc r="C68">
      <f>'K:\2017\Regulatory Filings\CEC IEPR\supply forms\[SMUD_2017_IEPR_Supply_Forms - ES - Mary Turner.xlsx]S-1 CRATs'!C68/1000</f>
    </nc>
  </rcc>
  <rcc rId="1870" sId="2">
    <nc r="D68">
      <f>'K:\2017\Regulatory Filings\CEC IEPR\supply forms\[SMUD_2017_IEPR_Supply_Forms - ES - Mary Turner.xlsx]S-1 CRATs'!D68/1000</f>
    </nc>
  </rcc>
  <rcc rId="1871" sId="2">
    <nc r="C69">
      <f>'K:\2017\Regulatory Filings\CEC IEPR\supply forms\[SMUD_2017_IEPR_Supply_Forms - ES - Mary Turner.xlsx]S-1 CRATs'!C69/1000</f>
    </nc>
  </rcc>
  <rcc rId="1872" sId="2">
    <nc r="D69">
      <f>'K:\2017\Regulatory Filings\CEC IEPR\supply forms\[SMUD_2017_IEPR_Supply_Forms - ES - Mary Turner.xlsx]S-1 CRATs'!D69/1000</f>
    </nc>
  </rcc>
  <rcc rId="1873" sId="2">
    <nc r="C70">
      <f>'K:\2017\Regulatory Filings\CEC IEPR\supply forms\[SMUD_2017_IEPR_Supply_Forms - ES - Mary Turner.xlsx]S-1 CRATs'!C70/1000</f>
    </nc>
  </rcc>
  <rcc rId="1874" sId="2">
    <nc r="D70">
      <f>'K:\2017\Regulatory Filings\CEC IEPR\supply forms\[SMUD_2017_IEPR_Supply_Forms - ES - Mary Turner.xlsx]S-1 CRATs'!D70/1000</f>
    </nc>
  </rcc>
  <rcc rId="1875" sId="2">
    <nc r="C71">
      <f>'K:\2017\Regulatory Filings\CEC IEPR\supply forms\[SMUD_2017_IEPR_Supply_Forms - ES - Mary Turner.xlsx]S-1 CRATs'!C71/1000</f>
    </nc>
  </rcc>
  <rcc rId="1876" sId="2">
    <nc r="D71">
      <f>'K:\2017\Regulatory Filings\CEC IEPR\supply forms\[SMUD_2017_IEPR_Supply_Forms - ES - Mary Turner.xlsx]S-1 CRATs'!D71/1000</f>
    </nc>
  </rcc>
  <rcc rId="1877" sId="2">
    <nc r="C72">
      <f>'K:\2017\Regulatory Filings\CEC IEPR\supply forms\[SMUD_2017_IEPR_Supply_Forms - ES - Mary Turner.xlsx]S-1 CRATs'!C72/1000</f>
    </nc>
  </rcc>
  <rcc rId="1878" sId="2">
    <nc r="D72">
      <f>'K:\2017\Regulatory Filings\CEC IEPR\supply forms\[SMUD_2017_IEPR_Supply_Forms - ES - Mary Turner.xlsx]S-1 CRATs'!D72/1000</f>
    </nc>
  </rcc>
  <rcc rId="1879" sId="2">
    <nc r="C73">
      <f>'K:\2017\Regulatory Filings\CEC IEPR\supply forms\[SMUD_2017_IEPR_Supply_Forms - ES - Mary Turner.xlsx]S-1 CRATs'!C73/1000</f>
    </nc>
  </rcc>
  <rcc rId="1880" sId="2">
    <nc r="D73">
      <f>'K:\2017\Regulatory Filings\CEC IEPR\supply forms\[SMUD_2017_IEPR_Supply_Forms - ES - Mary Turner.xlsx]S-1 CRATs'!D73/1000</f>
    </nc>
  </rcc>
  <rcc rId="1881" sId="2">
    <nc r="C74">
      <f>'K:\2017\Regulatory Filings\CEC IEPR\supply forms\[SMUD_2017_IEPR_Supply_Forms - ES - Mary Turner.xlsx]S-1 CRATs'!C74/1000</f>
    </nc>
  </rcc>
  <rcc rId="1882" sId="2">
    <nc r="D74">
      <f>'K:\2017\Regulatory Filings\CEC IEPR\supply forms\[SMUD_2017_IEPR_Supply_Forms - ES - Mary Turner.xlsx]S-1 CRATs'!D74/1000</f>
    </nc>
  </rcc>
  <rcc rId="1883" sId="2">
    <nc r="C75">
      <f>'K:\2017\Regulatory Filings\CEC IEPR\supply forms\[SMUD_2017_IEPR_Supply_Forms - ES - Mary Turner.xlsx]S-1 CRATs'!C75/1000</f>
    </nc>
  </rcc>
  <rcc rId="1884" sId="2">
    <nc r="D75">
      <f>'K:\2017\Regulatory Filings\CEC IEPR\supply forms\[SMUD_2017_IEPR_Supply_Forms - ES - Mary Turner.xlsx]S-1 CRATs'!D75/1000</f>
    </nc>
  </rcc>
  <rcc rId="1885" sId="2">
    <nc r="C76">
      <f>'K:\2017\Regulatory Filings\CEC IEPR\supply forms\[SMUD_2017_IEPR_Supply_Forms - ES - Mary Turner.xlsx]S-1 CRATs'!C76/1000</f>
    </nc>
  </rcc>
  <rcc rId="1886" sId="2">
    <nc r="D76">
      <f>'K:\2017\Regulatory Filings\CEC IEPR\supply forms\[SMUD_2017_IEPR_Supply_Forms - ES - Mary Turner.xlsx]S-1 CRATs'!D76/1000</f>
    </nc>
  </rcc>
  <rcc rId="1887" sId="2">
    <nc r="C77">
      <f>'K:\2017\Regulatory Filings\CEC IEPR\supply forms\[SMUD_2017_IEPR_Supply_Forms - ES - Mary Turner.xlsx]S-1 CRATs'!C77/1000</f>
    </nc>
  </rcc>
  <rcc rId="1888" sId="2">
    <nc r="D77">
      <f>'K:\2017\Regulatory Filings\CEC IEPR\supply forms\[SMUD_2017_IEPR_Supply_Forms - ES - Mary Turner.xlsx]S-1 CRATs'!D77/1000</f>
    </nc>
  </rcc>
  <rcc rId="1889" sId="2">
    <nc r="C78">
      <f>'K:\2017\Regulatory Filings\CEC IEPR\supply forms\[SMUD_2017_IEPR_Supply_Forms - ES - Mary Turner.xlsx]S-1 CRATs'!C78/1000</f>
    </nc>
  </rcc>
  <rcc rId="1890" sId="2">
    <nc r="D78">
      <f>'K:\2017\Regulatory Filings\CEC IEPR\supply forms\[SMUD_2017_IEPR_Supply_Forms - ES - Mary Turner.xlsx]S-1 CRATs'!D78/1000</f>
    </nc>
  </rcc>
  <rcc rId="1891" sId="2">
    <nc r="C79">
      <f>'K:\2017\Regulatory Filings\CEC IEPR\supply forms\[SMUD_2017_IEPR_Supply_Forms - ES - Mary Turner.xlsx]S-1 CRATs'!C79/1000</f>
    </nc>
  </rcc>
  <rcc rId="1892" sId="2">
    <nc r="D79">
      <f>'K:\2017\Regulatory Filings\CEC IEPR\supply forms\[SMUD_2017_IEPR_Supply_Forms - ES - Mary Turner.xlsx]S-1 CRATs'!D79/1000</f>
    </nc>
  </rcc>
  <rcc rId="1893" sId="2">
    <nc r="C80">
      <f>'K:\2017\Regulatory Filings\CEC IEPR\supply forms\[SMUD_2017_IEPR_Supply_Forms - ES - Mary Turner.xlsx]S-1 CRATs'!C80/1000</f>
    </nc>
  </rcc>
  <rcc rId="1894" sId="2">
    <nc r="D80">
      <f>'K:\2017\Regulatory Filings\CEC IEPR\supply forms\[SMUD_2017_IEPR_Supply_Forms - ES - Mary Turner.xlsx]S-1 CRATs'!D80/1000</f>
    </nc>
  </rcc>
  <rcc rId="1895" sId="2">
    <nc r="C81">
      <f>'K:\2017\Regulatory Filings\CEC IEPR\supply forms\[SMUD_2017_IEPR_Supply_Forms - ES - Mary Turner.xlsx]S-1 CRATs'!C81/1000</f>
    </nc>
  </rcc>
  <rcc rId="1896" sId="2">
    <nc r="D81">
      <f>'K:\2017\Regulatory Filings\CEC IEPR\supply forms\[SMUD_2017_IEPR_Supply_Forms - ES - Mary Turner.xlsx]S-1 CRATs'!D81/1000</f>
    </nc>
  </rcc>
  <rcc rId="1897" sId="2">
    <nc r="C82">
      <f>'K:\2017\Regulatory Filings\CEC IEPR\supply forms\[SMUD_2017_IEPR_Supply_Forms - ES - Mary Turner.xlsx]S-1 CRATs'!C82/1000</f>
    </nc>
  </rcc>
  <rcc rId="1898" sId="2">
    <nc r="D82">
      <f>'K:\2017\Regulatory Filings\CEC IEPR\supply forms\[SMUD_2017_IEPR_Supply_Forms - ES - Mary Turner.xlsx]S-1 CRATs'!D82/1000</f>
    </nc>
  </rcc>
  <rcc rId="1899" sId="2">
    <nc r="C83">
      <f>'K:\2017\Regulatory Filings\CEC IEPR\supply forms\[SMUD_2017_IEPR_Supply_Forms - ES - Mary Turner.xlsx]S-1 CRATs'!C83/1000</f>
    </nc>
  </rcc>
  <rcc rId="1900" sId="2">
    <nc r="D83">
      <f>'K:\2017\Regulatory Filings\CEC IEPR\supply forms\[SMUD_2017_IEPR_Supply_Forms - ES - Mary Turner.xlsx]S-1 CRATs'!D83/1000</f>
    </nc>
  </rcc>
  <rcc rId="1901" sId="2">
    <nc r="C84">
      <f>'K:\2017\Regulatory Filings\CEC IEPR\supply forms\[SMUD_2017_IEPR_Supply_Forms - ES - Mary Turner.xlsx]S-1 CRATs'!C84/1000</f>
    </nc>
  </rcc>
  <rcc rId="1902" sId="2">
    <nc r="D84">
      <f>'K:\2017\Regulatory Filings\CEC IEPR\supply forms\[SMUD_2017_IEPR_Supply_Forms - ES - Mary Turner.xlsx]S-1 CRATs'!D84/1000</f>
    </nc>
  </rcc>
  <rcc rId="1903" sId="2">
    <nc r="C85">
      <f>'K:\2017\Regulatory Filings\CEC IEPR\supply forms\[SMUD_2017_IEPR_Supply_Forms - ES - Mary Turner.xlsx]S-1 CRATs'!C85/1000</f>
    </nc>
  </rcc>
  <rcc rId="1904" sId="2">
    <nc r="D85">
      <f>'K:\2017\Regulatory Filings\CEC IEPR\supply forms\[SMUD_2017_IEPR_Supply_Forms - ES - Mary Turner.xlsx]S-1 CRATs'!D85/1000</f>
    </nc>
  </rcc>
  <rcc rId="1905" sId="2">
    <nc r="C86">
      <f>'K:\2017\Regulatory Filings\CEC IEPR\supply forms\[SMUD_2017_IEPR_Supply_Forms - ES - Mary Turner.xlsx]S-1 CRATs'!C86/1000</f>
    </nc>
  </rcc>
  <rcc rId="1906" sId="2">
    <nc r="D86">
      <f>'K:\2017\Regulatory Filings\CEC IEPR\supply forms\[SMUD_2017_IEPR_Supply_Forms - ES - Mary Turner.xlsx]S-1 CRATs'!D86/1000</f>
    </nc>
  </rcc>
  <rcc rId="1907" sId="2" numFmtId="4">
    <oc r="C87">
      <v>0</v>
    </oc>
    <nc r="C87">
      <f>'K:\2017\Regulatory Filings\CEC IEPR\supply forms\[SMUD_2017_IEPR_Supply_Forms - ES - Mary Turner.xlsx]S-1 CRATs'!C87/1000</f>
    </nc>
  </rcc>
  <rcc rId="1908" sId="2" numFmtId="4">
    <oc r="D87">
      <v>0</v>
    </oc>
    <nc r="D87">
      <f>'K:\2017\Regulatory Filings\CEC IEPR\supply forms\[SMUD_2017_IEPR_Supply_Forms - ES - Mary Turner.xlsx]S-1 CRATs'!D87/1000</f>
    </nc>
  </rcc>
  <rcc rId="1909" sId="2">
    <nc r="C94">
      <f>'K:\2017\Regulatory Filings\CEC IEPR\supply forms\[SMUD_2017_IEPR_Supply_Forms - ES - Mary Turner.xlsx]S-1 CRATs'!C94/1000</f>
    </nc>
  </rcc>
  <rcc rId="1910" sId="2">
    <nc r="D94">
      <f>'K:\2017\Regulatory Filings\CEC IEPR\supply forms\[SMUD_2017_IEPR_Supply_Forms - ES - Mary Turner.xlsx]S-1 CRATs'!D94/1000</f>
    </nc>
  </rcc>
  <rcc rId="1911" sId="2">
    <nc r="C95">
      <f>'K:\2017\Regulatory Filings\CEC IEPR\supply forms\[SMUD_2017_IEPR_Supply_Forms - ES - Mary Turner.xlsx]S-1 CRATs'!C95/1000</f>
    </nc>
  </rcc>
  <rcc rId="1912" sId="2">
    <nc r="D95">
      <f>'K:\2017\Regulatory Filings\CEC IEPR\supply forms\[SMUD_2017_IEPR_Supply_Forms - ES - Mary Turner.xlsx]S-1 CRATs'!D95/1000</f>
    </nc>
  </rcc>
  <rcc rId="1913" sId="2">
    <nc r="C96">
      <f>'K:\2017\Regulatory Filings\CEC IEPR\supply forms\[SMUD_2017_IEPR_Supply_Forms - ES - Mary Turner.xlsx]S-1 CRATs'!C96/1000</f>
    </nc>
  </rcc>
  <rcc rId="1914" sId="2">
    <nc r="D96">
      <f>'K:\2017\Regulatory Filings\CEC IEPR\supply forms\[SMUD_2017_IEPR_Supply_Forms - ES - Mary Turner.xlsx]S-1 CRATs'!D96/1000</f>
    </nc>
  </rcc>
  <rcc rId="1915" sId="2">
    <nc r="C97">
      <f>'K:\2017\Regulatory Filings\CEC IEPR\supply forms\[SMUD_2017_IEPR_Supply_Forms - ES - Mary Turner.xlsx]S-1 CRATs'!C97/1000</f>
    </nc>
  </rcc>
  <rcc rId="1916" sId="2">
    <nc r="D97">
      <f>'K:\2017\Regulatory Filings\CEC IEPR\supply forms\[SMUD_2017_IEPR_Supply_Forms - ES - Mary Turner.xlsx]S-1 CRATs'!D97/1000</f>
    </nc>
  </rcc>
  <rcc rId="1917" sId="2" numFmtId="4">
    <oc r="C84">
      <f>'K:\2017\Regulatory Filings\CEC IEPR\supply forms\[SMUD_2017_IEPR_Supply_Forms - ES - Mary Turner.xlsx]S-1 CRATs'!C84/1000</f>
    </oc>
    <nc r="C84">
      <v>0</v>
    </nc>
  </rcc>
  <rcc rId="1918" sId="2" numFmtId="4">
    <oc r="D84">
      <f>'K:\2017\Regulatory Filings\CEC IEPR\supply forms\[SMUD_2017_IEPR_Supply_Forms - ES - Mary Turner.xlsx]S-1 CRATs'!D84/1000</f>
    </oc>
    <nc r="D84">
      <v>0</v>
    </nc>
  </rcc>
  <rcc rId="1919" sId="2" numFmtId="4">
    <oc r="C85">
      <f>'K:\2017\Regulatory Filings\CEC IEPR\supply forms\[SMUD_2017_IEPR_Supply_Forms - ES - Mary Turner.xlsx]S-1 CRATs'!C85/1000</f>
    </oc>
    <nc r="C85">
      <v>0</v>
    </nc>
  </rcc>
  <rcc rId="1920" sId="2" numFmtId="4">
    <oc r="D85">
      <f>'K:\2017\Regulatory Filings\CEC IEPR\supply forms\[SMUD_2017_IEPR_Supply_Forms - ES - Mary Turner.xlsx]S-1 CRATs'!D85/1000</f>
    </oc>
    <nc r="D85">
      <v>2.169</v>
    </nc>
  </rcc>
  <rcc rId="1921" sId="2" numFmtId="4">
    <oc r="C86">
      <f>'K:\2017\Regulatory Filings\CEC IEPR\supply forms\[SMUD_2017_IEPR_Supply_Forms - ES - Mary Turner.xlsx]S-1 CRATs'!C86/1000</f>
    </oc>
    <nc r="C86">
      <v>0</v>
    </nc>
  </rcc>
  <rcc rId="1922" sId="2" numFmtId="4">
    <oc r="D86">
      <f>'K:\2017\Regulatory Filings\CEC IEPR\supply forms\[SMUD_2017_IEPR_Supply_Forms - ES - Mary Turner.xlsx]S-1 CRATs'!D86/1000</f>
    </oc>
    <nc r="D86">
      <v>10.526</v>
    </nc>
  </rcc>
  <rcc rId="1923" sId="2" numFmtId="4">
    <oc r="C87">
      <f>'K:\2017\Regulatory Filings\CEC IEPR\supply forms\[SMUD_2017_IEPR_Supply_Forms - ES - Mary Turner.xlsx]S-1 CRATs'!C87/1000</f>
    </oc>
    <nc r="C87">
      <v>0</v>
    </nc>
  </rcc>
  <rcc rId="1924" sId="2" numFmtId="4">
    <oc r="D87">
      <f>'K:\2017\Regulatory Filings\CEC IEPR\supply forms\[SMUD_2017_IEPR_Supply_Forms - ES - Mary Turner.xlsx]S-1 CRATs'!D87/1000</f>
    </oc>
    <nc r="D87">
      <v>0</v>
    </nc>
  </rcc>
  <rcc rId="1925" sId="2" numFmtId="4">
    <oc r="C43">
      <f>'K:\2017\Regulatory Filings\CEC IEPR\supply forms\[SMUD_2017_IEPR_Supply_Forms - ES - Mary Turner.xlsx]S-1 CRATs'!C43/1000</f>
    </oc>
    <nc r="C43">
      <v>478.62900000000002</v>
    </nc>
  </rcc>
  <rcc rId="1926" sId="2" numFmtId="4">
    <oc r="D43">
      <f>'K:\2017\Regulatory Filings\CEC IEPR\supply forms\[SMUD_2017_IEPR_Supply_Forms - ES - Mary Turner.xlsx]S-1 CRATs'!D43/1000</f>
    </oc>
    <nc r="D43">
      <v>1826.0740000000001</v>
    </nc>
  </rcc>
  <rcc rId="1927" sId="2" numFmtId="4">
    <oc r="C44">
      <f>'K:\2017\Regulatory Filings\CEC IEPR\supply forms\[SMUD_2017_IEPR_Supply_Forms - ES - Mary Turner.xlsx]S-1 CRATs'!C44/1000</f>
    </oc>
    <nc r="C44">
      <v>19.4237</v>
    </nc>
  </rcc>
  <rcc rId="1928" sId="2" numFmtId="4">
    <oc r="D44">
      <f>'K:\2017\Regulatory Filings\CEC IEPR\supply forms\[SMUD_2017_IEPR_Supply_Forms - ES - Mary Turner.xlsx]S-1 CRATs'!D44/1000</f>
    </oc>
    <nc r="D44">
      <v>78.721800000000002</v>
    </nc>
  </rcc>
  <rcc rId="1929" sId="2" numFmtId="4">
    <oc r="C30">
      <f>'K:\2017\Regulatory Filings\CEC IEPR\supply forms\[SMUD_2017_IEPR_Supply_Forms - ES - Mary Turner.xlsx]S-1 CRATs'!C30/1000</f>
    </oc>
    <nc r="C30">
      <v>103</v>
    </nc>
  </rcc>
  <rcc rId="1930" sId="2" numFmtId="4">
    <oc r="D30">
      <f>'K:\2017\Regulatory Filings\CEC IEPR\supply forms\[SMUD_2017_IEPR_Supply_Forms - ES - Mary Turner.xlsx]S-1 CRATs'!D30/1000</f>
    </oc>
    <nc r="D30">
      <v>103</v>
    </nc>
  </rcc>
  <rcc rId="1931" sId="2" numFmtId="4">
    <oc r="C31">
      <f>'K:\2017\Regulatory Filings\CEC IEPR\supply forms\[SMUD_2017_IEPR_Supply_Forms - ES - Mary Turner.xlsx]S-1 CRATs'!C31/1000</f>
    </oc>
    <nc r="C31">
      <v>182</v>
    </nc>
  </rcc>
  <rcc rId="1932" sId="2" numFmtId="4">
    <oc r="D31">
      <f>'K:\2017\Regulatory Filings\CEC IEPR\supply forms\[SMUD_2017_IEPR_Supply_Forms - ES - Mary Turner.xlsx]S-1 CRATs'!D31/1000</f>
    </oc>
    <nc r="D31">
      <v>182</v>
    </nc>
  </rcc>
  <rcc rId="1933" sId="2" numFmtId="4">
    <oc r="C32">
      <f>'K:\2017\Regulatory Filings\CEC IEPR\supply forms\[SMUD_2017_IEPR_Supply_Forms - ES - Mary Turner.xlsx]S-1 CRATs'!C32/1000</f>
    </oc>
    <nc r="C32">
      <v>72</v>
    </nc>
  </rcc>
  <rcc rId="1934" sId="2" numFmtId="4">
    <oc r="D32">
      <f>'K:\2017\Regulatory Filings\CEC IEPR\supply forms\[SMUD_2017_IEPR_Supply_Forms - ES - Mary Turner.xlsx]S-1 CRATs'!D32/1000</f>
    </oc>
    <nc r="D32">
      <v>72</v>
    </nc>
  </rcc>
  <rcc rId="1935" sId="2" numFmtId="4">
    <oc r="C33">
      <f>'K:\2017\Regulatory Filings\CEC IEPR\supply forms\[SMUD_2017_IEPR_Supply_Forms - ES - Mary Turner.xlsx]S-1 CRATs'!C33/1000</f>
    </oc>
    <nc r="C33">
      <v>160</v>
    </nc>
  </rcc>
  <rcc rId="1936" sId="2" numFmtId="4">
    <oc r="D33">
      <f>'K:\2017\Regulatory Filings\CEC IEPR\supply forms\[SMUD_2017_IEPR_Supply_Forms - ES - Mary Turner.xlsx]S-1 CRATs'!D33/1000</f>
    </oc>
    <nc r="D33">
      <v>160</v>
    </nc>
  </rcc>
  <rcc rId="1937" sId="2" numFmtId="4">
    <nc r="I30">
      <v>103</v>
    </nc>
  </rcc>
  <rcc rId="1938" sId="2" numFmtId="4">
    <nc r="J30">
      <v>103</v>
    </nc>
  </rcc>
  <rcc rId="1939" sId="2" numFmtId="4">
    <nc r="K30">
      <v>103</v>
    </nc>
  </rcc>
  <rcc rId="1940" sId="2" numFmtId="4">
    <nc r="L30">
      <v>103</v>
    </nc>
  </rcc>
  <rcc rId="1941" sId="2" numFmtId="4">
    <nc r="M30">
      <v>103</v>
    </nc>
  </rcc>
  <rcc rId="1942" sId="2" numFmtId="4">
    <nc r="N30">
      <v>103</v>
    </nc>
  </rcc>
  <rcc rId="1943" sId="2" numFmtId="4">
    <nc r="I31">
      <v>182</v>
    </nc>
  </rcc>
  <rcc rId="1944" sId="2" numFmtId="4">
    <nc r="J31">
      <v>182</v>
    </nc>
  </rcc>
  <rcc rId="1945" sId="2" numFmtId="4">
    <nc r="K31">
      <v>182</v>
    </nc>
  </rcc>
  <rcc rId="1946" sId="2" numFmtId="4">
    <nc r="L31">
      <v>182</v>
    </nc>
  </rcc>
  <rcc rId="1947" sId="2" numFmtId="4">
    <nc r="M31">
      <v>182</v>
    </nc>
  </rcc>
  <rcc rId="1948" sId="2" numFmtId="4">
    <nc r="N31">
      <v>182</v>
    </nc>
  </rcc>
  <rcc rId="1949" sId="2" numFmtId="4">
    <nc r="I32">
      <v>72</v>
    </nc>
  </rcc>
  <rcc rId="1950" sId="2" numFmtId="4">
    <nc r="J32">
      <v>72</v>
    </nc>
  </rcc>
  <rcc rId="1951" sId="2" numFmtId="4">
    <nc r="K32">
      <v>72</v>
    </nc>
  </rcc>
  <rcc rId="1952" sId="2" numFmtId="4">
    <nc r="L32">
      <v>72</v>
    </nc>
  </rcc>
  <rcc rId="1953" sId="2" numFmtId="4">
    <nc r="M32">
      <v>72</v>
    </nc>
  </rcc>
  <rcc rId="1954" sId="2" numFmtId="4">
    <nc r="N32">
      <v>72</v>
    </nc>
  </rcc>
  <rcc rId="1955" sId="2" numFmtId="4">
    <nc r="I33">
      <v>160</v>
    </nc>
  </rcc>
  <rcc rId="1956" sId="2" numFmtId="4">
    <nc r="J33">
      <v>160</v>
    </nc>
  </rcc>
  <rcc rId="1957" sId="2" numFmtId="4">
    <nc r="K33">
      <v>160</v>
    </nc>
  </rcc>
  <rcc rId="1958" sId="2" numFmtId="4">
    <nc r="L33">
      <v>160</v>
    </nc>
  </rcc>
  <rcc rId="1959" sId="2" numFmtId="4">
    <nc r="M33">
      <v>160</v>
    </nc>
  </rcc>
  <rcc rId="1960" sId="2" numFmtId="4">
    <nc r="N33">
      <v>160</v>
    </nc>
  </rcc>
  <rcc rId="1961" sId="2" numFmtId="4">
    <nc r="I43">
      <v>637</v>
    </nc>
  </rcc>
  <rcc rId="1962" sId="2" numFmtId="4">
    <nc r="J43">
      <v>637</v>
    </nc>
  </rcc>
  <rcc rId="1963" sId="2" numFmtId="4">
    <nc r="K43">
      <v>637</v>
    </nc>
  </rcc>
  <rcc rId="1964" sId="2" numFmtId="4">
    <nc r="L43">
      <v>637</v>
    </nc>
  </rcc>
  <rcc rId="1965" sId="2" numFmtId="4">
    <nc r="M43">
      <v>637</v>
    </nc>
  </rcc>
  <rcc rId="1966" sId="2" numFmtId="4">
    <nc r="N43">
      <v>637</v>
    </nc>
  </rcc>
  <rcc rId="1967" sId="2" numFmtId="4">
    <nc r="I44">
      <v>36</v>
    </nc>
  </rcc>
  <rcc rId="1968" sId="2" numFmtId="4">
    <nc r="J44">
      <v>36</v>
    </nc>
  </rcc>
  <rcc rId="1969" sId="2" numFmtId="4">
    <nc r="K44">
      <v>36</v>
    </nc>
  </rcc>
  <rcc rId="1970" sId="2" numFmtId="4">
    <nc r="L44">
      <v>36</v>
    </nc>
  </rcc>
  <rcc rId="1971" sId="2" numFmtId="4">
    <nc r="M44">
      <v>36</v>
    </nc>
  </rcc>
  <rcc rId="1972" sId="2" numFmtId="4">
    <nc r="N44">
      <v>36</v>
    </nc>
  </rcc>
  <rcc rId="1973" sId="2" numFmtId="4">
    <nc r="I50">
      <v>96</v>
    </nc>
  </rcc>
  <rcc rId="1974" sId="2" numFmtId="4">
    <nc r="J50">
      <v>96</v>
    </nc>
  </rcc>
  <rcc rId="1975" sId="2" numFmtId="4">
    <nc r="K50">
      <v>96</v>
    </nc>
  </rcc>
  <rcc rId="1976" sId="2" numFmtId="4">
    <nc r="L50">
      <v>96</v>
    </nc>
  </rcc>
  <rcc rId="1977" sId="2" numFmtId="4">
    <nc r="M50">
      <v>96</v>
    </nc>
  </rcc>
  <rcc rId="1978" sId="2" numFmtId="4">
    <nc r="N50">
      <v>96</v>
    </nc>
  </rcc>
  <rcc rId="1979" sId="2" numFmtId="4">
    <nc r="I64">
      <v>10</v>
    </nc>
  </rcc>
  <rcc rId="1980" sId="2" numFmtId="4">
    <nc r="J64">
      <v>10</v>
    </nc>
  </rcc>
  <rcc rId="1981" sId="2" numFmtId="4">
    <nc r="K64">
      <v>10</v>
    </nc>
  </rcc>
  <rcc rId="1982" sId="2" numFmtId="4">
    <nc r="L64">
      <v>10</v>
    </nc>
  </rcc>
  <rcc rId="1983" sId="2" numFmtId="4">
    <nc r="M64">
      <v>10</v>
    </nc>
  </rcc>
  <rcc rId="1984" sId="2" numFmtId="4">
    <nc r="N64">
      <v>10</v>
    </nc>
  </rcc>
  <rcc rId="1985" sId="2" numFmtId="4">
    <nc r="I65">
      <v>4</v>
    </nc>
  </rcc>
  <rcc rId="1986" sId="2" numFmtId="4">
    <nc r="J65">
      <v>4</v>
    </nc>
  </rcc>
  <rcc rId="1987" sId="2" numFmtId="4">
    <nc r="K65">
      <v>4</v>
    </nc>
  </rcc>
  <rcc rId="1988" sId="2" numFmtId="4">
    <nc r="L65">
      <v>4</v>
    </nc>
  </rcc>
  <rcc rId="1989" sId="2" numFmtId="4">
    <nc r="M65">
      <v>4</v>
    </nc>
  </rcc>
  <rcc rId="1990" sId="2" numFmtId="4">
    <nc r="N65">
      <v>4</v>
    </nc>
  </rcc>
  <rcc rId="1991" sId="2" numFmtId="4">
    <nc r="I67">
      <v>24</v>
    </nc>
  </rcc>
  <rcc rId="1992" sId="2" numFmtId="4">
    <nc r="J67">
      <v>24</v>
    </nc>
  </rcc>
  <rcc rId="1993" sId="2" numFmtId="4">
    <nc r="K67">
      <v>24</v>
    </nc>
  </rcc>
  <rcc rId="1994" sId="2" numFmtId="4">
    <nc r="L67">
      <v>24</v>
    </nc>
  </rcc>
  <rcc rId="1995" sId="2" numFmtId="4">
    <nc r="M67">
      <v>24</v>
    </nc>
  </rcc>
  <rcc rId="1996" sId="2" numFmtId="4">
    <nc r="N67">
      <v>24</v>
    </nc>
  </rcc>
  <rcc rId="1997" sId="2" numFmtId="4">
    <nc r="I69">
      <v>12</v>
    </nc>
  </rcc>
  <rcc rId="1998" sId="2" numFmtId="4">
    <nc r="J69">
      <v>12</v>
    </nc>
  </rcc>
  <rcc rId="1999" sId="2" numFmtId="4">
    <nc r="K69">
      <v>12</v>
    </nc>
  </rcc>
  <rcc rId="2000" sId="2" numFmtId="4">
    <nc r="L69">
      <v>12</v>
    </nc>
  </rcc>
  <rcc rId="2001" sId="2" numFmtId="4">
    <nc r="M69">
      <v>12</v>
    </nc>
  </rcc>
  <rcc rId="2002" sId="2" numFmtId="4">
    <nc r="N69">
      <v>12</v>
    </nc>
  </rcc>
  <rcc rId="2003" sId="2" numFmtId="4">
    <nc r="F71">
      <v>0</v>
    </nc>
  </rcc>
  <rcc rId="2004" sId="2" numFmtId="4">
    <nc r="G71">
      <v>0</v>
    </nc>
  </rcc>
  <rcc rId="2005" sId="2" numFmtId="4">
    <nc r="H71">
      <v>0</v>
    </nc>
  </rcc>
  <rcc rId="2006" sId="2" numFmtId="4">
    <nc r="I71">
      <v>0</v>
    </nc>
  </rcc>
  <rcc rId="2007" sId="2" numFmtId="4">
    <nc r="J71">
      <v>0</v>
    </nc>
  </rcc>
  <rcc rId="2008" sId="2" numFmtId="4">
    <nc r="K71">
      <v>0</v>
    </nc>
  </rcc>
  <rcc rId="2009" sId="2" numFmtId="4">
    <nc r="L71">
      <v>0</v>
    </nc>
  </rcc>
  <rcc rId="2010" sId="2" numFmtId="4">
    <nc r="M71">
      <v>0</v>
    </nc>
  </rcc>
  <rcc rId="2011" sId="2" numFmtId="4">
    <nc r="N71">
      <v>0</v>
    </nc>
  </rcc>
  <rcc rId="2012" sId="2" numFmtId="4">
    <nc r="I70">
      <v>0</v>
    </nc>
  </rcc>
  <rcc rId="2013" sId="2" numFmtId="4">
    <nc r="J70">
      <v>0</v>
    </nc>
  </rcc>
  <rcc rId="2014" sId="2" numFmtId="4">
    <nc r="K70">
      <v>0</v>
    </nc>
  </rcc>
  <rcc rId="2015" sId="2" numFmtId="4">
    <nc r="L70">
      <v>0</v>
    </nc>
  </rcc>
  <rcc rId="2016" sId="2" numFmtId="4">
    <nc r="M70">
      <v>0</v>
    </nc>
  </rcc>
  <rcc rId="2017" sId="2" numFmtId="4">
    <nc r="N70">
      <v>0</v>
    </nc>
  </rcc>
  <rcc rId="2018" sId="2" numFmtId="4">
    <nc r="F73">
      <v>0</v>
    </nc>
  </rcc>
  <rcc rId="2019" sId="2" numFmtId="4">
    <nc r="G73">
      <v>0</v>
    </nc>
  </rcc>
  <rcc rId="2020" sId="2" numFmtId="4">
    <nc r="H73">
      <v>0</v>
    </nc>
  </rcc>
  <rcc rId="2021" sId="2" numFmtId="4">
    <nc r="I73">
      <v>0</v>
    </nc>
  </rcc>
  <rcc rId="2022" sId="2" numFmtId="4">
    <nc r="J73">
      <v>0</v>
    </nc>
  </rcc>
  <rcc rId="2023" sId="2" numFmtId="4">
    <nc r="K73">
      <v>0</v>
    </nc>
  </rcc>
  <rcc rId="2024" sId="2" numFmtId="4">
    <nc r="L73">
      <v>0</v>
    </nc>
  </rcc>
  <rcc rId="2025" sId="2" numFmtId="4">
    <nc r="M73">
      <v>0</v>
    </nc>
  </rcc>
  <rcc rId="2026" sId="2" numFmtId="4">
    <nc r="N73">
      <v>0</v>
    </nc>
  </rcc>
  <rcc rId="2027" sId="2" numFmtId="4">
    <oc r="E79">
      <v>0</v>
    </oc>
    <nc r="E79">
      <v>0.1</v>
    </nc>
  </rcc>
  <rcc rId="2028" sId="2" numFmtId="4">
    <oc r="F79">
      <v>0</v>
    </oc>
    <nc r="F79">
      <v>0.1</v>
    </nc>
  </rcc>
  <rfmt sheetId="2" sqref="C79:H79">
    <dxf>
      <numFmt numFmtId="172" formatCode="#,##0.0_);[Red]\(#,##0.0\)"/>
    </dxf>
  </rfmt>
  <rcc rId="2029" sId="2" numFmtId="4">
    <oc r="G79">
      <v>0</v>
    </oc>
    <nc r="G79">
      <v>0.1</v>
    </nc>
  </rcc>
  <rcc rId="2030" sId="2" numFmtId="4">
    <nc r="I74">
      <v>9</v>
    </nc>
  </rcc>
  <rcc rId="2031" sId="2" numFmtId="4">
    <nc r="J74">
      <v>9</v>
    </nc>
  </rcc>
  <rcc rId="2032" sId="2" numFmtId="4">
    <nc r="K74">
      <v>9</v>
    </nc>
  </rcc>
  <rcc rId="2033" sId="2" numFmtId="4">
    <nc r="L74">
      <v>9</v>
    </nc>
  </rcc>
  <rcc rId="2034" sId="2" numFmtId="4">
    <nc r="M74">
      <v>9</v>
    </nc>
  </rcc>
  <rcc rId="2035" sId="2" numFmtId="4">
    <nc r="N74">
      <v>9</v>
    </nc>
  </rcc>
  <rcc rId="2036" sId="2" numFmtId="4">
    <nc r="I75">
      <v>26</v>
    </nc>
  </rcc>
  <rcc rId="2037" sId="2" numFmtId="4">
    <nc r="J75">
      <v>26</v>
    </nc>
  </rcc>
  <rcc rId="2038" sId="2" numFmtId="4">
    <nc r="K75">
      <v>26</v>
    </nc>
  </rcc>
  <rcc rId="2039" sId="2" numFmtId="4">
    <nc r="L75">
      <v>26</v>
    </nc>
  </rcc>
  <rcc rId="2040" sId="2" numFmtId="4">
    <nc r="M75">
      <v>26</v>
    </nc>
  </rcc>
  <rcc rId="2041" sId="2" numFmtId="4">
    <nc r="N75">
      <v>26</v>
    </nc>
  </rcc>
  <rcc rId="2042" sId="2" numFmtId="4">
    <nc r="I76">
      <v>2</v>
    </nc>
  </rcc>
  <rcc rId="2043" sId="2" numFmtId="4">
    <nc r="J76">
      <v>2</v>
    </nc>
  </rcc>
  <rcc rId="2044" sId="2" numFmtId="4">
    <nc r="K76">
      <v>2</v>
    </nc>
  </rcc>
  <rcc rId="2045" sId="2" numFmtId="4">
    <nc r="L76">
      <v>2</v>
    </nc>
  </rcc>
  <rcc rId="2046" sId="2" numFmtId="4">
    <nc r="M76">
      <v>2</v>
    </nc>
  </rcc>
  <rcc rId="2047" sId="2" numFmtId="4">
    <nc r="N76">
      <v>2</v>
    </nc>
  </rcc>
  <rcc rId="2048" sId="2" numFmtId="4">
    <nc r="I77">
      <v>0.4</v>
    </nc>
  </rcc>
  <rcc rId="2049" sId="2" numFmtId="4">
    <nc r="J77">
      <v>0.4</v>
    </nc>
  </rcc>
  <rcc rId="2050" sId="2" numFmtId="4">
    <nc r="K77">
      <v>0.4</v>
    </nc>
  </rcc>
  <rcc rId="2051" sId="2" numFmtId="4">
    <nc r="L77">
      <v>0.4</v>
    </nc>
  </rcc>
  <rcc rId="2052" sId="2" numFmtId="4">
    <nc r="M77">
      <v>0.4</v>
    </nc>
  </rcc>
  <rcc rId="2053" sId="2" numFmtId="4">
    <nc r="N77">
      <v>0.4</v>
    </nc>
  </rcc>
  <rcc rId="2054" sId="2" numFmtId="4">
    <nc r="I78">
      <v>1</v>
    </nc>
  </rcc>
  <rcc rId="2055" sId="2" numFmtId="4">
    <nc r="J78">
      <v>1</v>
    </nc>
  </rcc>
  <rcc rId="2056" sId="2" numFmtId="4">
    <nc r="K78">
      <v>1</v>
    </nc>
  </rcc>
  <rcc rId="2057" sId="2" numFmtId="4">
    <nc r="L78">
      <v>1</v>
    </nc>
  </rcc>
  <rcc rId="2058" sId="2" numFmtId="4">
    <nc r="M78">
      <v>1</v>
    </nc>
  </rcc>
  <rcc rId="2059" sId="2" numFmtId="4">
    <nc r="N78">
      <v>1</v>
    </nc>
  </rcc>
  <rcc rId="2060" sId="2" numFmtId="4">
    <nc r="I80">
      <v>123.14566102179676</v>
    </nc>
  </rcc>
  <rcc rId="2061" sId="2" numFmtId="4">
    <nc r="J80">
      <v>123.14566102179676</v>
    </nc>
  </rcc>
  <rcc rId="2062" sId="2" numFmtId="4">
    <nc r="K80">
      <v>123.14566102179676</v>
    </nc>
  </rcc>
  <rcc rId="2063" sId="2" numFmtId="4">
    <nc r="L80">
      <v>123.14566102179676</v>
    </nc>
  </rcc>
  <rcc rId="2064" sId="2" numFmtId="4">
    <nc r="M80">
      <v>123.14566102179676</v>
    </nc>
  </rcc>
  <rcc rId="2065" sId="2" numFmtId="4">
    <nc r="N80">
      <v>123.14566102179676</v>
    </nc>
  </rcc>
  <rcc rId="2066" sId="2" numFmtId="4">
    <nc r="I81">
      <v>0.1</v>
    </nc>
  </rcc>
  <rcc rId="2067" sId="2" numFmtId="4">
    <nc r="J81">
      <v>0.1</v>
    </nc>
  </rcc>
  <rcc rId="2068" sId="2" numFmtId="4">
    <nc r="K81">
      <v>0.1</v>
    </nc>
  </rcc>
  <rcc rId="2069" sId="2" numFmtId="4">
    <nc r="L81">
      <v>0.1</v>
    </nc>
  </rcc>
  <rcc rId="2070" sId="2" numFmtId="4">
    <nc r="M81">
      <v>0.1</v>
    </nc>
  </rcc>
  <rcc rId="2071" sId="2" numFmtId="4">
    <nc r="N81">
      <v>0.1</v>
    </nc>
  </rcc>
  <rcc rId="2072" sId="2" numFmtId="4">
    <nc r="I82">
      <v>0.5</v>
    </nc>
  </rcc>
  <rcc rId="2073" sId="2" numFmtId="4">
    <nc r="J82">
      <v>0.5</v>
    </nc>
  </rcc>
  <rcc rId="2074" sId="2" numFmtId="4">
    <nc r="K82">
      <v>0.5</v>
    </nc>
  </rcc>
  <rcc rId="2075" sId="2" numFmtId="4">
    <nc r="L82">
      <v>0.5</v>
    </nc>
  </rcc>
  <rcc rId="2076" sId="2" numFmtId="4">
    <nc r="M82">
      <v>0.5</v>
    </nc>
  </rcc>
  <rcc rId="2077" sId="2" numFmtId="4">
    <nc r="N82">
      <v>0.5</v>
    </nc>
  </rcc>
  <rcc rId="2078" sId="2" numFmtId="4">
    <nc r="I83">
      <v>83</v>
    </nc>
  </rcc>
  <rcc rId="2079" sId="2" numFmtId="4">
    <nc r="J83">
      <v>83</v>
    </nc>
  </rcc>
  <rcc rId="2080" sId="2" numFmtId="4">
    <nc r="K83">
      <v>83</v>
    </nc>
  </rcc>
  <rcc rId="2081" sId="2" numFmtId="4">
    <nc r="L83">
      <v>83</v>
    </nc>
  </rcc>
  <rcc rId="2082" sId="2" numFmtId="4">
    <nc r="M83">
      <v>83</v>
    </nc>
  </rcc>
  <rcc rId="2083" sId="2" numFmtId="4">
    <nc r="N83">
      <v>83</v>
    </nc>
  </rcc>
  <rcc rId="2084" sId="2" numFmtId="4">
    <nc r="I84">
      <v>55</v>
    </nc>
  </rcc>
  <rcc rId="2085" sId="2" numFmtId="4">
    <nc r="J84">
      <v>55</v>
    </nc>
  </rcc>
  <rcc rId="2086" sId="2" numFmtId="4">
    <nc r="K84">
      <v>55</v>
    </nc>
  </rcc>
  <rcc rId="2087" sId="2" numFmtId="4">
    <nc r="L84">
      <v>55</v>
    </nc>
  </rcc>
  <rcc rId="2088" sId="2" numFmtId="4">
    <nc r="M84">
      <v>55</v>
    </nc>
  </rcc>
  <rcc rId="2089" sId="2" numFmtId="4">
    <nc r="N84">
      <v>55</v>
    </nc>
  </rcc>
  <rcc rId="2090" sId="2" numFmtId="4">
    <nc r="I85">
      <v>0.8</v>
    </nc>
  </rcc>
  <rcc rId="2091" sId="2" numFmtId="4">
    <nc r="J85">
      <v>0.8</v>
    </nc>
  </rcc>
  <rcc rId="2092" sId="2" numFmtId="4">
    <nc r="K85">
      <v>0.8</v>
    </nc>
  </rcc>
  <rcc rId="2093" sId="2" numFmtId="4">
    <nc r="L85">
      <v>0.8</v>
    </nc>
  </rcc>
  <rcc rId="2094" sId="2" numFmtId="4">
    <nc r="M85">
      <v>0.8</v>
    </nc>
  </rcc>
  <rcc rId="2095" sId="2" numFmtId="4">
    <nc r="N85">
      <v>0.8</v>
    </nc>
  </rcc>
  <rcc rId="2096" sId="2" numFmtId="4">
    <nc r="I86">
      <v>74</v>
    </nc>
  </rcc>
  <rcc rId="2097" sId="2" numFmtId="4">
    <nc r="J86">
      <v>74</v>
    </nc>
  </rcc>
  <rcc rId="2098" sId="2" numFmtId="4">
    <nc r="K86">
      <v>74</v>
    </nc>
  </rcc>
  <rcc rId="2099" sId="2" numFmtId="4">
    <nc r="L86">
      <v>74</v>
    </nc>
  </rcc>
  <rcc rId="2100" sId="2" numFmtId="4">
    <nc r="M86">
      <v>74</v>
    </nc>
  </rcc>
  <rcc rId="2101" sId="2" numFmtId="4">
    <nc r="N86">
      <v>74</v>
    </nc>
  </rcc>
  <rcc rId="2102" sId="2" numFmtId="4">
    <nc r="I94">
      <v>309</v>
    </nc>
  </rcc>
  <rcc rId="2103" sId="2" numFmtId="4">
    <nc r="J94">
      <v>309</v>
    </nc>
  </rcc>
  <rcc rId="2104" sId="2" numFmtId="4">
    <nc r="K94">
      <v>309</v>
    </nc>
  </rcc>
  <rcc rId="2105" sId="2" numFmtId="4">
    <nc r="L94">
      <v>309</v>
    </nc>
  </rcc>
  <rcc rId="2106" sId="2" numFmtId="4">
    <nc r="M94">
      <v>309</v>
    </nc>
  </rcc>
  <rcc rId="2107" sId="2" numFmtId="4">
    <nc r="N94">
      <v>309</v>
    </nc>
  </rcc>
  <rcc rId="2108" sId="2" numFmtId="4">
    <oc r="C64">
      <f>'K:\2017\Regulatory Filings\CEC IEPR\supply forms\[SMUD_2017_IEPR_Supply_Forms - ES - Mary Turner.xlsx]S-1 CRATs'!C64/1000</f>
    </oc>
    <nc r="C64">
      <v>9.9269999999999996</v>
    </nc>
  </rcc>
  <rcc rId="2109" sId="2" numFmtId="4">
    <oc r="D64">
      <f>'K:\2017\Regulatory Filings\CEC IEPR\supply forms\[SMUD_2017_IEPR_Supply_Forms - ES - Mary Turner.xlsx]S-1 CRATs'!D64/1000</f>
    </oc>
    <nc r="D64">
      <v>9.5399999999999991</v>
    </nc>
  </rcc>
  <rcc rId="2110" sId="2" numFmtId="4">
    <oc r="C65">
      <f>'K:\2017\Regulatory Filings\CEC IEPR\supply forms\[SMUD_2017_IEPR_Supply_Forms - ES - Mary Turner.xlsx]S-1 CRATs'!C65/1000</f>
    </oc>
    <nc r="C65">
      <v>4.2519999999999998</v>
    </nc>
  </rcc>
  <rcc rId="2111" sId="2" numFmtId="4">
    <oc r="D65">
      <f>'K:\2017\Regulatory Filings\CEC IEPR\supply forms\[SMUD_2017_IEPR_Supply_Forms - ES - Mary Turner.xlsx]S-1 CRATs'!D65/1000</f>
    </oc>
    <nc r="D65">
      <v>4.2519999999999998</v>
    </nc>
  </rcc>
  <rcc rId="2112" sId="2" numFmtId="4">
    <oc r="C66">
      <f>'K:\2017\Regulatory Filings\CEC IEPR\supply forms\[SMUD_2017_IEPR_Supply_Forms - ES - Mary Turner.xlsx]S-1 CRATs'!C66/1000</f>
    </oc>
    <nc r="C66">
      <v>0</v>
    </nc>
  </rcc>
  <rcc rId="2113" sId="2" numFmtId="4">
    <oc r="D66">
      <f>'K:\2017\Regulatory Filings\CEC IEPR\supply forms\[SMUD_2017_IEPR_Supply_Forms - ES - Mary Turner.xlsx]S-1 CRATs'!D66/1000</f>
    </oc>
    <nc r="D66">
      <v>0</v>
    </nc>
  </rcc>
  <rcc rId="2114" sId="2" numFmtId="4">
    <oc r="C67">
      <f>'K:\2017\Regulatory Filings\CEC IEPR\supply forms\[SMUD_2017_IEPR_Supply_Forms - ES - Mary Turner.xlsx]S-1 CRATs'!C67/1000</f>
    </oc>
    <nc r="C67">
      <v>35</v>
    </nc>
  </rcc>
  <rcc rId="2115" sId="2" numFmtId="4">
    <oc r="D67">
      <f>'K:\2017\Regulatory Filings\CEC IEPR\supply forms\[SMUD_2017_IEPR_Supply_Forms - ES - Mary Turner.xlsx]S-1 CRATs'!D67/1000</f>
    </oc>
    <nc r="D67">
      <v>50</v>
    </nc>
  </rcc>
  <rcc rId="2116" sId="2" numFmtId="4">
    <oc r="C68">
      <f>'K:\2017\Regulatory Filings\CEC IEPR\supply forms\[SMUD_2017_IEPR_Supply_Forms - ES - Mary Turner.xlsx]S-1 CRATs'!C68/1000</f>
    </oc>
    <nc r="C68">
      <v>0</v>
    </nc>
  </rcc>
  <rcc rId="2117" sId="2" numFmtId="4">
    <oc r="D68">
      <f>'K:\2017\Regulatory Filings\CEC IEPR\supply forms\[SMUD_2017_IEPR_Supply_Forms - ES - Mary Turner.xlsx]S-1 CRATs'!D68/1000</f>
    </oc>
    <nc r="D68">
      <v>0</v>
    </nc>
  </rcc>
  <rcc rId="2118" sId="2" numFmtId="4">
    <oc r="C69">
      <f>'K:\2017\Regulatory Filings\CEC IEPR\supply forms\[SMUD_2017_IEPR_Supply_Forms - ES - Mary Turner.xlsx]S-1 CRATs'!C69/1000</f>
    </oc>
    <nc r="C69">
      <v>7.7</v>
    </nc>
  </rcc>
  <rcc rId="2119" sId="2" numFmtId="4">
    <oc r="D69">
      <f>'K:\2017\Regulatory Filings\CEC IEPR\supply forms\[SMUD_2017_IEPR_Supply_Forms - ES - Mary Turner.xlsx]S-1 CRATs'!D69/1000</f>
    </oc>
    <nc r="D69">
      <v>7</v>
    </nc>
  </rcc>
  <rcc rId="2120" sId="2" numFmtId="4">
    <oc r="C70">
      <f>'K:\2017\Regulatory Filings\CEC IEPR\supply forms\[SMUD_2017_IEPR_Supply_Forms - ES - Mary Turner.xlsx]S-1 CRATs'!C70/1000</f>
    </oc>
    <nc r="C70">
      <v>34.4</v>
    </nc>
  </rcc>
  <rcc rId="2121" sId="2" numFmtId="4">
    <oc r="D70">
      <f>'K:\2017\Regulatory Filings\CEC IEPR\supply forms\[SMUD_2017_IEPR_Supply_Forms - ES - Mary Turner.xlsx]S-1 CRATs'!D70/1000</f>
    </oc>
    <nc r="D70">
      <v>34.4</v>
    </nc>
  </rcc>
  <rcc rId="2122" sId="2" numFmtId="4">
    <oc r="C71">
      <f>'K:\2017\Regulatory Filings\CEC IEPR\supply forms\[SMUD_2017_IEPR_Supply_Forms - ES - Mary Turner.xlsx]S-1 CRATs'!C71/1000</f>
    </oc>
    <nc r="C71">
      <v>15</v>
    </nc>
  </rcc>
  <rcc rId="2123" sId="2" numFmtId="4">
    <oc r="D71">
      <f>'K:\2017\Regulatory Filings\CEC IEPR\supply forms\[SMUD_2017_IEPR_Supply_Forms - ES - Mary Turner.xlsx]S-1 CRATs'!D71/1000</f>
    </oc>
    <nc r="D71">
      <v>15</v>
    </nc>
  </rcc>
  <rcc rId="2124" sId="2" numFmtId="4">
    <oc r="C72">
      <f>'K:\2017\Regulatory Filings\CEC IEPR\supply forms\[SMUD_2017_IEPR_Supply_Forms - ES - Mary Turner.xlsx]S-1 CRATs'!C72/1000</f>
    </oc>
    <nc r="C72">
      <v>14</v>
    </nc>
  </rcc>
  <rcc rId="2125" sId="2" numFmtId="4">
    <oc r="D72">
      <f>'K:\2017\Regulatory Filings\CEC IEPR\supply forms\[SMUD_2017_IEPR_Supply_Forms - ES - Mary Turner.xlsx]S-1 CRATs'!D72/1000</f>
    </oc>
    <nc r="D72">
      <v>14</v>
    </nc>
  </rcc>
  <rcc rId="2126" sId="2" numFmtId="4">
    <oc r="C73">
      <f>'K:\2017\Regulatory Filings\CEC IEPR\supply forms\[SMUD_2017_IEPR_Supply_Forms - ES - Mary Turner.xlsx]S-1 CRATs'!C73/1000</f>
    </oc>
    <nc r="C73">
      <v>61.978307890014264</v>
    </nc>
  </rcc>
  <rcc rId="2127" sId="2" numFmtId="4">
    <oc r="D73">
      <f>'K:\2017\Regulatory Filings\CEC IEPR\supply forms\[SMUD_2017_IEPR_Supply_Forms - ES - Mary Turner.xlsx]S-1 CRATs'!D73/1000</f>
    </oc>
    <nc r="D73">
      <v>61.978307890014264</v>
    </nc>
  </rcc>
  <rcc rId="2128" sId="2" numFmtId="4">
    <oc r="C74">
      <f>'K:\2017\Regulatory Filings\CEC IEPR\supply forms\[SMUD_2017_IEPR_Supply_Forms - ES - Mary Turner.xlsx]S-1 CRATs'!C74/1000</f>
    </oc>
    <nc r="C74">
      <v>8.3591262626262619</v>
    </nc>
  </rcc>
  <rcc rId="2129" sId="2" numFmtId="4">
    <oc r="D74">
      <f>'K:\2017\Regulatory Filings\CEC IEPR\supply forms\[SMUD_2017_IEPR_Supply_Forms - ES - Mary Turner.xlsx]S-1 CRATs'!D74/1000</f>
    </oc>
    <nc r="D74">
      <v>12.416954545454544</v>
    </nc>
  </rcc>
  <rcc rId="2130" sId="2" numFmtId="4">
    <oc r="C75">
      <f>'K:\2017\Regulatory Filings\CEC IEPR\supply forms\[SMUD_2017_IEPR_Supply_Forms - ES - Mary Turner.xlsx]S-1 CRATs'!C75/1000</f>
    </oc>
    <nc r="C75">
      <v>0</v>
    </nc>
  </rcc>
  <rcc rId="2131" sId="2" numFmtId="4">
    <oc r="D75">
      <f>'K:\2017\Regulatory Filings\CEC IEPR\supply forms\[SMUD_2017_IEPR_Supply_Forms - ES - Mary Turner.xlsx]S-1 CRATs'!D75/1000</f>
    </oc>
    <nc r="D75">
      <v>0</v>
    </nc>
  </rcc>
  <rcc rId="2132" sId="2" numFmtId="4">
    <oc r="C76">
      <f>'K:\2017\Regulatory Filings\CEC IEPR\supply forms\[SMUD_2017_IEPR_Supply_Forms - ES - Mary Turner.xlsx]S-1 CRATs'!C76/1000</f>
    </oc>
    <nc r="C76">
      <v>2.7</v>
    </nc>
  </rcc>
  <rcc rId="2133" sId="2" numFmtId="4">
    <oc r="D76">
      <f>'K:\2017\Regulatory Filings\CEC IEPR\supply forms\[SMUD_2017_IEPR_Supply_Forms - ES - Mary Turner.xlsx]S-1 CRATs'!D76/1000</f>
    </oc>
    <nc r="D76">
      <v>2.7</v>
    </nc>
  </rcc>
  <rcc rId="2134" sId="2" numFmtId="4">
    <oc r="C77">
      <f>'K:\2017\Regulatory Filings\CEC IEPR\supply forms\[SMUD_2017_IEPR_Supply_Forms - ES - Mary Turner.xlsx]S-1 CRATs'!C77/1000</f>
    </oc>
    <nc r="C77">
      <v>0.41899999999999998</v>
    </nc>
  </rcc>
  <rcc rId="2135" sId="2" numFmtId="4">
    <oc r="D77">
      <f>'K:\2017\Regulatory Filings\CEC IEPR\supply forms\[SMUD_2017_IEPR_Supply_Forms - ES - Mary Turner.xlsx]S-1 CRATs'!D77/1000</f>
    </oc>
    <nc r="D77">
      <v>0.41899999999999998</v>
    </nc>
  </rcc>
  <rcc rId="2136" sId="2" numFmtId="4">
    <oc r="C78">
      <f>'K:\2017\Regulatory Filings\CEC IEPR\supply forms\[SMUD_2017_IEPR_Supply_Forms - ES - Mary Turner.xlsx]S-1 CRATs'!C78/1000</f>
    </oc>
    <nc r="C78">
      <v>1.5</v>
    </nc>
  </rcc>
  <rcc rId="2137" sId="2" numFmtId="4">
    <oc r="D78">
      <f>'K:\2017\Regulatory Filings\CEC IEPR\supply forms\[SMUD_2017_IEPR_Supply_Forms - ES - Mary Turner.xlsx]S-1 CRATs'!D78/1000</f>
    </oc>
    <nc r="D78">
      <v>1.5</v>
    </nc>
  </rcc>
  <rcc rId="2138" sId="2" numFmtId="4">
    <oc r="C79">
      <f>'K:\2017\Regulatory Filings\CEC IEPR\supply forms\[SMUD_2017_IEPR_Supply_Forms - ES - Mary Turner.xlsx]S-1 CRATs'!C79/1000</f>
    </oc>
    <nc r="C79">
      <v>0.1</v>
    </nc>
  </rcc>
  <rcc rId="2139" sId="2" numFmtId="4">
    <oc r="D79">
      <f>'K:\2017\Regulatory Filings\CEC IEPR\supply forms\[SMUD_2017_IEPR_Supply_Forms - ES - Mary Turner.xlsx]S-1 CRATs'!D79/1000</f>
    </oc>
    <nc r="D79">
      <v>0.1</v>
    </nc>
  </rcc>
  <rcc rId="2140" sId="2" numFmtId="4">
    <oc r="C80">
      <f>'K:\2017\Regulatory Filings\CEC IEPR\supply forms\[SMUD_2017_IEPR_Supply_Forms - ES - Mary Turner.xlsx]S-1 CRATs'!C80/1000</f>
    </oc>
    <nc r="C80">
      <v>109.28759658107538</v>
    </nc>
  </rcc>
  <rcc rId="2141" sId="2" numFmtId="4">
    <oc r="D80">
      <f>'K:\2017\Regulatory Filings\CEC IEPR\supply forms\[SMUD_2017_IEPR_Supply_Forms - ES - Mary Turner.xlsx]S-1 CRATs'!D80/1000</f>
    </oc>
    <nc r="D80">
      <v>117.80975006423081</v>
    </nc>
  </rcc>
  <rcc rId="2142" sId="2" numFmtId="4">
    <oc r="C81">
      <f>'K:\2017\Regulatory Filings\CEC IEPR\supply forms\[SMUD_2017_IEPR_Supply_Forms - ES - Mary Turner.xlsx]S-1 CRATs'!C81/1000</f>
    </oc>
    <nc r="C81">
      <v>0.122</v>
    </nc>
  </rcc>
  <rcc rId="2143" sId="2" numFmtId="4">
    <oc r="D81">
      <f>'K:\2017\Regulatory Filings\CEC IEPR\supply forms\[SMUD_2017_IEPR_Supply_Forms - ES - Mary Turner.xlsx]S-1 CRATs'!D81/1000</f>
    </oc>
    <nc r="D81">
      <v>0.46200000000000002</v>
    </nc>
  </rcc>
  <rcc rId="2144" sId="2" numFmtId="4">
    <oc r="C82">
      <f>'K:\2017\Regulatory Filings\CEC IEPR\supply forms\[SMUD_2017_IEPR_Supply_Forms - ES - Mary Turner.xlsx]S-1 CRATs'!C82/1000</f>
    </oc>
    <nc r="C82">
      <v>0.46200000000000002</v>
    </nc>
  </rcc>
  <rcc rId="2145" sId="2" numFmtId="4">
    <oc r="D82">
      <f>'K:\2017\Regulatory Filings\CEC IEPR\supply forms\[SMUD_2017_IEPR_Supply_Forms - ES - Mary Turner.xlsx]S-1 CRATs'!D82/1000</f>
    </oc>
    <nc r="D82">
      <v>0.122</v>
    </nc>
  </rcc>
  <rcc rId="2146" sId="2" numFmtId="4">
    <oc r="C83">
      <f>'K:\2017\Regulatory Filings\CEC IEPR\supply forms\[SMUD_2017_IEPR_Supply_Forms - ES - Mary Turner.xlsx]S-1 CRATs'!C83/1000</f>
    </oc>
    <nc r="C83">
      <v>66.394953995985659</v>
    </nc>
  </rcc>
  <rcc rId="2147" sId="2" numFmtId="4">
    <oc r="D83">
      <f>'K:\2017\Regulatory Filings\CEC IEPR\supply forms\[SMUD_2017_IEPR_Supply_Forms - ES - Mary Turner.xlsx]S-1 CRATs'!D83/1000</f>
    </oc>
    <nc r="D83">
      <v>66.394953995985659</v>
    </nc>
  </rcc>
  <rcc rId="2148" sId="2" numFmtId="4">
    <oc r="C94">
      <f>'K:\2017\Regulatory Filings\CEC IEPR\supply forms\[SMUD_2017_IEPR_Supply_Forms - ES - Mary Turner.xlsx]S-1 CRATs'!C94/1000</f>
    </oc>
    <nc r="C94">
      <v>320.97299999999996</v>
    </nc>
  </rcc>
  <rcc rId="2149" sId="2" numFmtId="4">
    <oc r="D94">
      <f>'K:\2017\Regulatory Filings\CEC IEPR\supply forms\[SMUD_2017_IEPR_Supply_Forms - ES - Mary Turner.xlsx]S-1 CRATs'!D94/1000</f>
    </oc>
    <nc r="D94">
      <v>308.45999999999998</v>
    </nc>
  </rcc>
  <rcc rId="2150" sId="2" numFmtId="4">
    <oc r="C95">
      <f>'K:\2017\Regulatory Filings\CEC IEPR\supply forms\[SMUD_2017_IEPR_Supply_Forms - ES - Mary Turner.xlsx]S-1 CRATs'!C95/1000</f>
    </oc>
    <nc r="C95">
      <v>18.7</v>
    </nc>
  </rcc>
  <rcc rId="2151" sId="2" numFmtId="4">
    <oc r="D95">
      <f>'K:\2017\Regulatory Filings\CEC IEPR\supply forms\[SMUD_2017_IEPR_Supply_Forms - ES - Mary Turner.xlsx]S-1 CRATs'!D95/1000</f>
    </oc>
    <nc r="D95">
      <v>18</v>
    </nc>
  </rcc>
  <rcc rId="2152" sId="2" numFmtId="4">
    <oc r="C96">
      <f>'K:\2017\Regulatory Filings\CEC IEPR\supply forms\[SMUD_2017_IEPR_Supply_Forms - ES - Mary Turner.xlsx]S-1 CRATs'!C96/1000</f>
    </oc>
    <nc r="C96">
      <v>10</v>
    </nc>
  </rcc>
  <rcc rId="2153" sId="2" numFmtId="4">
    <oc r="D96">
      <f>'K:\2017\Regulatory Filings\CEC IEPR\supply forms\[SMUD_2017_IEPR_Supply_Forms - ES - Mary Turner.xlsx]S-1 CRATs'!D96/1000</f>
    </oc>
    <nc r="D96">
      <v>10</v>
    </nc>
  </rcc>
  <rcc rId="2154" sId="2" numFmtId="4">
    <nc r="E96">
      <v>10</v>
    </nc>
  </rcc>
  <rcc rId="2155" sId="2" numFmtId="4">
    <nc r="F96">
      <v>0</v>
    </nc>
  </rcc>
  <rcc rId="2156" sId="2" numFmtId="4">
    <nc r="G96">
      <v>0</v>
    </nc>
  </rcc>
  <rcc rId="2157" sId="2" numFmtId="4">
    <nc r="H96">
      <v>0</v>
    </nc>
  </rcc>
  <rcc rId="2158" sId="2" numFmtId="4">
    <nc r="I96">
      <v>0</v>
    </nc>
  </rcc>
  <rcc rId="2159" sId="2" numFmtId="4">
    <nc r="J96">
      <v>0</v>
    </nc>
  </rcc>
  <rcc rId="2160" sId="2" numFmtId="4">
    <nc r="K96">
      <v>0</v>
    </nc>
  </rcc>
  <rcc rId="2161" sId="2" numFmtId="4">
    <nc r="L96">
      <v>0</v>
    </nc>
  </rcc>
  <rcc rId="2162" sId="2" numFmtId="4">
    <nc r="M96">
      <v>0</v>
    </nc>
  </rcc>
  <rcc rId="2163" sId="2" numFmtId="4">
    <nc r="N96">
      <v>0</v>
    </nc>
  </rcc>
  <rcc rId="2164" sId="2" numFmtId="4">
    <nc r="I95">
      <v>17</v>
    </nc>
  </rcc>
  <rcc rId="2165" sId="2" numFmtId="4">
    <nc r="J95">
      <v>17</v>
    </nc>
  </rcc>
  <rcc rId="2166" sId="2" numFmtId="4">
    <nc r="K95">
      <v>17</v>
    </nc>
  </rcc>
  <rcc rId="2167" sId="2" numFmtId="4">
    <nc r="L95">
      <v>17</v>
    </nc>
  </rcc>
  <rcc rId="2168" sId="2" numFmtId="4">
    <nc r="M95">
      <v>17</v>
    </nc>
  </rcc>
  <rcc rId="2169" sId="2" numFmtId="4">
    <nc r="N95">
      <v>17</v>
    </nc>
  </rcc>
  <rcc rId="2170" sId="2">
    <oc r="B97" t="inlineStr">
      <is>
        <t>NG: Elk Grove Milling</t>
      </is>
    </oc>
    <nc r="B97"/>
  </rcc>
  <rcc rId="2171" sId="2" numFmtId="4">
    <oc r="C97">
      <f>'K:\2017\Regulatory Filings\CEC IEPR\supply forms\[SMUD_2017_IEPR_Supply_Forms - ES - Mary Turner.xlsx]S-1 CRATs'!C97/1000</f>
    </oc>
    <nc r="C97"/>
  </rcc>
  <rcc rId="2172" sId="2" numFmtId="4">
    <oc r="D97">
      <f>'K:\2017\Regulatory Filings\CEC IEPR\supply forms\[SMUD_2017_IEPR_Supply_Forms - ES - Mary Turner.xlsx]S-1 CRATs'!D97/1000</f>
    </oc>
    <nc r="D97"/>
  </rcc>
  <rcc rId="2173" sId="3" numFmtId="4">
    <oc r="D97">
      <v>3.1</v>
    </oc>
    <nc r="D97"/>
  </rcc>
  <rcc rId="2174" sId="2" numFmtId="4">
    <oc r="C50">
      <f>'K:\2017\Regulatory Filings\CEC IEPR\supply forms\[SMUD_2017_IEPR_Supply_Forms - ES - Mary Turner.xlsx]S-1 CRATs'!C50/1000</f>
    </oc>
    <nc r="C50">
      <v>34</v>
    </nc>
  </rcc>
  <rcc rId="2175" sId="2" numFmtId="4">
    <oc r="D50">
      <f>'K:\2017\Regulatory Filings\CEC IEPR\supply forms\[SMUD_2017_IEPR_Supply_Forms - ES - Mary Turner.xlsx]S-1 CRATs'!D50/1000</f>
    </oc>
    <nc r="D50">
      <v>34</v>
    </nc>
  </rcc>
  <rcc rId="2176" sId="2" numFmtId="4">
    <oc r="C51">
      <f>'K:\2017\Regulatory Filings\CEC IEPR\supply forms\[SMUD_2017_IEPR_Supply_Forms - ES - Mary Turner.xlsx]S-1 CRATs'!C51/1000</f>
    </oc>
    <nc r="C51">
      <v>5.1562095727225037</v>
    </nc>
  </rcc>
  <rcc rId="2177" sId="2" numFmtId="4">
    <oc r="D51">
      <f>'K:\2017\Regulatory Filings\CEC IEPR\supply forms\[SMUD_2017_IEPR_Supply_Forms - ES - Mary Turner.xlsx]S-1 CRATs'!D51/1000</f>
    </oc>
    <nc r="D51">
      <v>10.312912762910152</v>
    </nc>
  </rcc>
  <rcc rId="2178" sId="2" numFmtId="4">
    <oc r="C29">
      <f>'K:\2017\Regulatory Filings\CEC IEPR\supply forms\[SMUD_2017_IEPR_Supply_Forms - ES - Mary Turner.xlsx]S-1 CRATs'!C29/1000</f>
    </oc>
    <nc r="C29">
      <v>385.71240341892462</v>
    </nc>
  </rcc>
  <rcc rId="2179" sId="2" numFmtId="4">
    <oc r="D29">
      <f>'K:\2017\Regulatory Filings\CEC IEPR\supply forms\[SMUD_2017_IEPR_Supply_Forms - ES - Mary Turner.xlsx]S-1 CRATs'!D29/1000</f>
    </oc>
    <nc r="D29">
      <v>377.1902499357692</v>
    </nc>
  </rcc>
  <rcc rId="2180" sId="2" numFmtId="4">
    <nc r="C99">
      <v>969</v>
    </nc>
  </rcc>
  <rcc rId="2181" sId="2" numFmtId="4">
    <nc r="C11">
      <v>2996.2863051491154</v>
    </nc>
  </rcc>
  <rcc rId="2182" sId="2" numFmtId="4">
    <nc r="D11">
      <v>3057.3582347119695</v>
    </nc>
  </rcc>
  <rcc rId="2183" sId="2" numFmtId="34">
    <oc r="E17">
      <v>-21.542156926568069</v>
    </oc>
    <nc r="E17"/>
  </rcc>
  <rcc rId="2184" sId="2" numFmtId="4">
    <oc r="E18">
      <v>68.5</v>
    </oc>
    <nc r="E18">
      <v>-69</v>
    </nc>
  </rcc>
  <rcc rId="2185" sId="2" numFmtId="4">
    <oc r="F18">
      <v>73.5</v>
    </oc>
    <nc r="F18">
      <v>-73.5</v>
    </nc>
  </rcc>
  <rcc rId="2186" sId="2" numFmtId="4">
    <oc r="G18">
      <v>76</v>
    </oc>
    <nc r="G18">
      <v>-76</v>
    </nc>
  </rcc>
  <rcc rId="2187" sId="2" numFmtId="4">
    <oc r="H18">
      <v>78.5</v>
    </oc>
    <nc r="H18">
      <v>-78.5</v>
    </nc>
  </rcc>
  <rcc rId="2188" sId="2" numFmtId="4">
    <oc r="I18">
      <v>78</v>
    </oc>
    <nc r="I18">
      <v>-78</v>
    </nc>
  </rcc>
  <rcc rId="2189" sId="2" numFmtId="4">
    <oc r="J18">
      <v>77</v>
    </oc>
    <nc r="J18">
      <v>-77</v>
    </nc>
  </rcc>
  <rcc rId="2190" sId="2" numFmtId="4">
    <oc r="K18">
      <v>76</v>
    </oc>
    <nc r="K18">
      <v>-76</v>
    </nc>
  </rcc>
  <rcc rId="2191" sId="2" numFmtId="4">
    <oc r="L18">
      <v>75</v>
    </oc>
    <nc r="L18">
      <v>-75</v>
    </nc>
  </rcc>
  <rcc rId="2192" sId="2" numFmtId="4">
    <oc r="M18">
      <v>74</v>
    </oc>
    <nc r="M18">
      <v>-74</v>
    </nc>
  </rcc>
  <rcc rId="2193" sId="2" numFmtId="4">
    <oc r="N18">
      <v>73</v>
    </oc>
    <nc r="N18">
      <v>-73</v>
    </nc>
  </rcc>
  <rcc rId="2194" sId="2" odxf="1" dxf="1" numFmtId="4">
    <oc r="C18">
      <v>7.12</v>
    </oc>
    <nc r="C18">
      <v>-121</v>
    </nc>
    <ndxf>
      <numFmt numFmtId="6" formatCode="#,##0_);[Red]\(#,##0\)"/>
    </ndxf>
  </rcc>
  <rcc rId="2195" sId="2" odxf="1" dxf="1" numFmtId="4">
    <oc r="D18">
      <v>13.84</v>
    </oc>
    <nc r="D18">
      <v>-121</v>
    </nc>
    <ndxf>
      <numFmt numFmtId="6" formatCode="#,##0_);[Red]\(#,##0\)"/>
    </ndxf>
  </rcc>
  <rcc rId="2196" sId="2" numFmtId="13">
    <nc r="G107">
      <v>0.15</v>
    </nc>
  </rcc>
  <rcc rId="2197" sId="2" numFmtId="13">
    <nc r="H107">
      <v>0.15</v>
    </nc>
  </rcc>
  <rcc rId="2198" sId="2" numFmtId="13">
    <nc r="I107">
      <v>0.15</v>
    </nc>
  </rcc>
  <rcc rId="2199" sId="2" numFmtId="13">
    <nc r="J107">
      <v>0.15</v>
    </nc>
  </rcc>
  <rcc rId="2200" sId="2" numFmtId="13">
    <nc r="K107">
      <v>0.15</v>
    </nc>
  </rcc>
  <rcc rId="2201" sId="2" numFmtId="13">
    <nc r="L107">
      <v>0.15</v>
    </nc>
  </rcc>
  <rcc rId="2202" sId="2" numFmtId="13">
    <nc r="M107">
      <v>0.15</v>
    </nc>
  </rcc>
  <rcc rId="2203" sId="2" numFmtId="13">
    <nc r="N107">
      <v>0.15</v>
    </nc>
  </rcc>
  <rcc rId="2204" sId="2" numFmtId="13">
    <nc r="C107">
      <v>0.15</v>
    </nc>
  </rcc>
  <rcc rId="2205" sId="2" numFmtId="13">
    <nc r="D107">
      <v>0.15</v>
    </nc>
  </rcc>
  <rcc rId="2206" sId="2" numFmtId="13">
    <nc r="E107">
      <v>0.15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2" sId="3" numFmtId="4">
    <nc r="C29">
      <v>3559.6</v>
    </nc>
  </rcc>
  <rcc rId="2213" sId="3" numFmtId="4">
    <nc r="D29">
      <v>3422.9</v>
    </nc>
  </rcc>
  <rcc rId="2214" sId="3" numFmtId="4">
    <nc r="C30">
      <v>435.8</v>
    </nc>
  </rcc>
  <rcc rId="2215" sId="3" numFmtId="4">
    <nc r="D30">
      <v>399</v>
    </nc>
  </rcc>
  <rcc rId="2216" sId="3" numFmtId="4">
    <nc r="C31">
      <v>819</v>
    </nc>
  </rcc>
  <rcc rId="2217" sId="3" numFmtId="4">
    <nc r="D31">
      <v>754</v>
    </nc>
  </rcc>
  <rcc rId="2218" sId="3" numFmtId="4">
    <nc r="C32">
      <v>10.8</v>
    </nc>
  </rcc>
  <rcc rId="2219" sId="3" numFmtId="4">
    <nc r="D32">
      <v>5</v>
    </nc>
  </rcc>
  <rcc rId="2220" sId="3" numFmtId="4">
    <nc r="C33">
      <v>1017.4</v>
    </nc>
  </rcc>
  <rcc rId="2221" sId="3" numFmtId="4">
    <nc r="D33">
      <v>864</v>
    </nc>
  </rcc>
  <rcc rId="2222" sId="3" numFmtId="4">
    <nc r="C43">
      <v>478.6</v>
    </nc>
  </rcc>
  <rcc rId="2223" sId="3" numFmtId="4">
    <nc r="D43">
      <v>1826</v>
    </nc>
  </rcc>
  <rcc rId="2224" sId="3" numFmtId="4">
    <nc r="C44">
      <v>19.399999999999999</v>
    </nc>
  </rcc>
  <rcc rId="2225" sId="3" numFmtId="4">
    <nc r="D44">
      <v>79</v>
    </nc>
  </rcc>
  <rcc rId="2226" sId="3" numFmtId="4">
    <nc r="C50">
      <v>213.7</v>
    </nc>
  </rcc>
  <rcc rId="2227" sId="3" numFmtId="4">
    <nc r="D50">
      <v>213.2</v>
    </nc>
  </rcc>
  <rcc rId="2228" sId="3" numFmtId="4">
    <nc r="C51">
      <v>39.4</v>
    </nc>
  </rcc>
  <rcc rId="2229" sId="3" numFmtId="4">
    <nc r="D51">
      <v>41.8</v>
    </nc>
  </rcc>
  <rcc rId="2230" sId="3" numFmtId="4">
    <nc r="C65">
      <v>5.3</v>
    </nc>
  </rcc>
  <rcc rId="2231" sId="3" numFmtId="4">
    <nc r="D65">
      <v>28</v>
    </nc>
  </rcc>
  <rcc rId="2232" sId="3" numFmtId="4">
    <nc r="C66">
      <v>17.3</v>
    </nc>
  </rcc>
  <rcc rId="2233" sId="3" numFmtId="4">
    <nc r="D66">
      <v>0</v>
    </nc>
  </rcc>
  <rcc rId="2234" sId="3" numFmtId="4">
    <nc r="C67">
      <v>132.69999999999999</v>
    </nc>
  </rcc>
  <rcc rId="2235" sId="3" numFmtId="4">
    <nc r="D67">
      <v>97</v>
    </nc>
  </rcc>
  <rcc rId="2236" sId="3" numFmtId="4">
    <nc r="C68">
      <v>0</v>
    </nc>
  </rcc>
  <rcc rId="2237" sId="3" numFmtId="4">
    <nc r="D68">
      <v>0</v>
    </nc>
  </rcc>
  <rcc rId="2238" sId="3" numFmtId="4">
    <nc r="C69">
      <v>105.7</v>
    </nc>
  </rcc>
  <rcc rId="2239" sId="3" numFmtId="4">
    <nc r="D69">
      <v>105.7</v>
    </nc>
  </rcc>
  <rcc rId="2240" sId="3" numFmtId="4">
    <nc r="C70">
      <v>338.7</v>
    </nc>
  </rcc>
  <rcc rId="2241" sId="3" numFmtId="4">
    <nc r="D70">
      <v>338</v>
    </nc>
  </rcc>
  <rcc rId="2242" sId="3" numFmtId="4">
    <nc r="C71">
      <v>122.3</v>
    </nc>
  </rcc>
  <rcc rId="2243" sId="3" numFmtId="4">
    <nc r="D71">
      <v>121.6</v>
    </nc>
  </rcc>
  <rcc rId="2244" sId="3" numFmtId="4">
    <nc r="C72">
      <v>108</v>
    </nc>
  </rcc>
  <rcc rId="2245" sId="3" numFmtId="4">
    <nc r="D72">
      <v>17.399999999999999</v>
    </nc>
  </rcc>
  <rcc rId="2246" sId="3" numFmtId="4">
    <nc r="C73">
      <v>358.8</v>
    </nc>
  </rcc>
  <rcc rId="2247" sId="3" numFmtId="4">
    <nc r="D73">
      <v>351</v>
    </nc>
  </rcc>
  <rcc rId="2248" sId="3" numFmtId="4">
    <nc r="C74">
      <v>116</v>
    </nc>
  </rcc>
  <rcc rId="2249" sId="3" numFmtId="4">
    <nc r="D74">
      <v>107.6</v>
    </nc>
  </rcc>
  <rcc rId="2250" sId="3" numFmtId="4">
    <nc r="C75">
      <v>0</v>
    </nc>
  </rcc>
  <rcc rId="2251" sId="3" numFmtId="4">
    <nc r="C76">
      <v>13.2</v>
    </nc>
  </rcc>
  <rcc rId="2252" sId="3" numFmtId="4">
    <nc r="D76">
      <v>16.899999999999999</v>
    </nc>
  </rcc>
  <rcc rId="2253" sId="3" numFmtId="4">
    <nc r="C77">
      <v>1.4</v>
    </nc>
  </rcc>
  <rcc rId="2254" sId="3" numFmtId="4">
    <nc r="D77">
      <v>1.4</v>
    </nc>
  </rcc>
  <rcc rId="2255" sId="3" numFmtId="4">
    <nc r="C78">
      <v>9.1</v>
    </nc>
  </rcc>
  <rcc rId="2256" sId="3" numFmtId="4">
    <nc r="D78">
      <v>9.1999999999999993</v>
    </nc>
  </rcc>
  <rcc rId="2257" sId="3" numFmtId="4">
    <nc r="C79">
      <v>0</v>
    </nc>
  </rcc>
  <rcc rId="2258" sId="3" numFmtId="4">
    <nc r="D79">
      <v>0</v>
    </nc>
  </rcc>
  <rcc rId="2259" sId="3" numFmtId="4">
    <nc r="C80">
      <v>468.4</v>
    </nc>
  </rcc>
  <rcc rId="2260" sId="3" numFmtId="4">
    <nc r="D80">
      <v>528.9</v>
    </nc>
  </rcc>
  <rcc rId="2261" sId="3" numFmtId="4">
    <nc r="C81">
      <v>0.1</v>
    </nc>
  </rcc>
  <rcc rId="2262" sId="3" numFmtId="4">
    <nc r="D81">
      <v>0.6</v>
    </nc>
  </rcc>
  <rcc rId="2263" sId="3" numFmtId="4">
    <nc r="C82">
      <v>1.6</v>
    </nc>
  </rcc>
  <rcc rId="2264" sId="3" numFmtId="4">
    <nc r="D82">
      <v>1.8</v>
    </nc>
  </rcc>
  <rcc rId="2265" sId="3" numFmtId="4">
    <nc r="C83">
      <v>225.2</v>
    </nc>
  </rcc>
  <rcc rId="2266" sId="3" numFmtId="4">
    <nc r="D83">
      <v>221.4</v>
    </nc>
  </rcc>
  <rcc rId="2267" sId="3" numFmtId="4">
    <nc r="C85">
      <v>0</v>
    </nc>
  </rcc>
  <rcc rId="2268" sId="3" numFmtId="4">
    <nc r="D85">
      <v>2.2000000000000002</v>
    </nc>
  </rcc>
  <rcc rId="2269" sId="3" numFmtId="4">
    <nc r="C86">
      <v>0</v>
    </nc>
  </rcc>
  <rcc rId="2270" sId="3" numFmtId="4">
    <nc r="D86">
      <v>10.5</v>
    </nc>
  </rcc>
  <rcc rId="2271" sId="3" numFmtId="4">
    <nc r="C64">
      <v>0</v>
    </nc>
  </rcc>
  <rcc rId="2272" sId="3" numFmtId="4">
    <nc r="D64">
      <v>0</v>
    </nc>
  </rcc>
  <rcc rId="2273" sId="3" numFmtId="4">
    <nc r="C87">
      <v>0</v>
    </nc>
  </rcc>
  <rcc rId="2274" sId="3" numFmtId="4">
    <nc r="D87">
      <v>0</v>
    </nc>
  </rcc>
  <rcc rId="2275" sId="3" numFmtId="4">
    <nc r="E87">
      <v>0</v>
    </nc>
  </rcc>
  <rcc rId="2276" sId="3" numFmtId="4">
    <nc r="F87">
      <v>0</v>
    </nc>
  </rcc>
  <rcc rId="2277" sId="3" numFmtId="4">
    <nc r="C84">
      <v>0</v>
    </nc>
  </rcc>
  <rcc rId="2278" sId="3" numFmtId="4">
    <nc r="D84">
      <v>0</v>
    </nc>
  </rcc>
  <rcc rId="2279" sId="3" numFmtId="4">
    <nc r="I80">
      <v>1002.8074624425916</v>
    </nc>
  </rcc>
  <rcc rId="2280" sId="3" numFmtId="4">
    <nc r="J80">
      <v>1002.8074624425916</v>
    </nc>
  </rcc>
  <rcc rId="2281" sId="3" numFmtId="4">
    <nc r="K80">
      <v>1002.8074624425916</v>
    </nc>
  </rcc>
  <rcc rId="2282" sId="3" numFmtId="4">
    <nc r="L80">
      <v>1002.8074624425916</v>
    </nc>
  </rcc>
  <rcc rId="2283" sId="3" numFmtId="4">
    <nc r="M80">
      <v>1002.8074624425916</v>
    </nc>
  </rcc>
  <rcc rId="2284" sId="3" numFmtId="4">
    <nc r="N80">
      <v>1002.8074624425916</v>
    </nc>
  </rcc>
  <rcc rId="2285" sId="3" numFmtId="4">
    <nc r="I94">
      <v>710</v>
    </nc>
  </rcc>
  <rcc rId="2286" sId="3" numFmtId="4">
    <nc r="J94">
      <v>710</v>
    </nc>
  </rcc>
  <rcc rId="2287" sId="3" numFmtId="4">
    <nc r="K94">
      <v>710</v>
    </nc>
  </rcc>
  <rcc rId="2288" sId="3" numFmtId="4">
    <nc r="L94">
      <v>710</v>
    </nc>
  </rcc>
  <rcc rId="2289" sId="3" numFmtId="4">
    <nc r="M94">
      <v>710</v>
    </nc>
  </rcc>
  <rcc rId="2290" sId="3" numFmtId="4">
    <nc r="N94">
      <v>710</v>
    </nc>
  </rcc>
  <rcc rId="2291" sId="3" numFmtId="4">
    <nc r="I95">
      <v>41</v>
    </nc>
  </rcc>
  <rcc rId="2292" sId="3" numFmtId="4">
    <nc r="J95">
      <v>41</v>
    </nc>
  </rcc>
  <rcc rId="2293" sId="3" numFmtId="4">
    <nc r="K95">
      <v>41</v>
    </nc>
  </rcc>
  <rcc rId="2294" sId="3" numFmtId="4">
    <nc r="L95">
      <v>41</v>
    </nc>
  </rcc>
  <rcc rId="2295" sId="3" numFmtId="4">
    <nc r="M95">
      <v>41</v>
    </nc>
  </rcc>
  <rcc rId="2296" sId="3" numFmtId="4">
    <nc r="N95">
      <v>41</v>
    </nc>
  </rcc>
  <rcc rId="2297" sId="3" numFmtId="4">
    <oc r="I70">
      <v>341</v>
    </oc>
    <nc r="I70">
      <v>0</v>
    </nc>
  </rcc>
  <rcc rId="2298" sId="3" numFmtId="4">
    <oc r="J70">
      <v>341</v>
    </oc>
    <nc r="J70">
      <v>0</v>
    </nc>
  </rcc>
  <rcc rId="2299" sId="3" numFmtId="4">
    <oc r="K70">
      <v>341</v>
    </oc>
    <nc r="K70">
      <v>0</v>
    </nc>
  </rcc>
  <rcc rId="2300" sId="3" numFmtId="4">
    <oc r="L70">
      <v>341</v>
    </oc>
    <nc r="L70">
      <v>0</v>
    </nc>
  </rcc>
  <rcc rId="2301" sId="3" numFmtId="4">
    <oc r="M70">
      <v>341</v>
    </oc>
    <nc r="M70">
      <v>0</v>
    </nc>
  </rcc>
  <rcc rId="2302" sId="3" numFmtId="4">
    <oc r="N70">
      <v>341</v>
    </oc>
    <nc r="N70">
      <v>0</v>
    </nc>
  </rcc>
  <rcc rId="2303" sId="3" numFmtId="4">
    <oc r="E11">
      <v>10985.713633663188</v>
    </oc>
    <nc r="E11">
      <v>11058.631959817354</v>
    </nc>
  </rcc>
  <rcc rId="2304" sId="3" numFmtId="4">
    <oc r="F11">
      <v>11041.213773360414</v>
    </oc>
    <nc r="F11">
      <v>11187.050425667318</v>
    </nc>
  </rcc>
  <rcc rId="2305" sId="3" numFmtId="4">
    <oc r="G11">
      <v>11114.887977709423</v>
    </oc>
    <nc r="G11">
      <v>11333.642956169917</v>
    </nc>
  </rcc>
  <rcc rId="2306" sId="3" numFmtId="4">
    <oc r="H11">
      <v>11233.252572503599</v>
    </oc>
    <nc r="H11">
      <v>11525.503656710924</v>
    </nc>
  </rcc>
  <rcc rId="2307" sId="3" numFmtId="4">
    <oc r="I11">
      <v>11449.095878918284</v>
    </oc>
    <nc r="I11">
      <v>11769.936513988432</v>
    </nc>
  </rcc>
  <rcc rId="2308" sId="3" numFmtId="4">
    <oc r="J11">
      <v>11501.744763647213</v>
    </oc>
    <nc r="J11">
      <v>11851.752729195776</v>
    </nc>
  </rcc>
  <rcc rId="2309" sId="3" numFmtId="4">
    <oc r="K11">
      <v>11576.474378406294</v>
    </oc>
    <nc r="K11">
      <v>11955.649674399157</v>
    </nc>
  </rcc>
  <rcc rId="2310" sId="3" numFmtId="4">
    <oc r="L11">
      <v>11650.43600254836</v>
    </oc>
    <nc r="L11">
      <v>12059.897375933901</v>
    </nc>
  </rcc>
  <rcc rId="2311" sId="3" numFmtId="4">
    <oc r="M11">
      <v>11705.255156124749</v>
    </oc>
    <nc r="M11">
      <v>12142.765113050873</v>
    </nc>
  </rcc>
  <rcc rId="2312" sId="3" numFmtId="4">
    <oc r="N11">
      <v>11780.236614395064</v>
    </oc>
    <nc r="N11">
      <v>12246.913901770602</v>
    </nc>
  </rcc>
  <rfmt sheetId="3" sqref="O11" start="0" length="0">
    <dxf>
      <numFmt numFmtId="164" formatCode="[$-409]mmm\-yy;@"/>
    </dxf>
  </rfmt>
  <rfmt sheetId="3" sqref="P11" start="0" length="0">
    <dxf>
      <numFmt numFmtId="164" formatCode="[$-409]mmm\-yy;@"/>
    </dxf>
  </rfmt>
  <rfmt sheetId="3" sqref="Q11" start="0" length="0">
    <dxf>
      <numFmt numFmtId="164" formatCode="[$-409]mmm\-yy;@"/>
    </dxf>
  </rfmt>
  <rfmt sheetId="3" sqref="R11" start="0" length="0">
    <dxf>
      <numFmt numFmtId="164" formatCode="[$-409]mmm\-yy;@"/>
    </dxf>
  </rfmt>
  <rfmt sheetId="3" sqref="S11" start="0" length="0">
    <dxf>
      <numFmt numFmtId="164" formatCode="[$-409]mmm\-yy;@"/>
    </dxf>
  </rfmt>
  <rfmt sheetId="3" sqref="T11" start="0" length="0">
    <dxf>
      <numFmt numFmtId="164" formatCode="[$-409]mmm\-yy;@"/>
    </dxf>
  </rfmt>
  <rfmt sheetId="3" sqref="U11" start="0" length="0">
    <dxf>
      <numFmt numFmtId="164" formatCode="[$-409]mmm\-yy;@"/>
    </dxf>
  </rfmt>
  <rfmt sheetId="3" sqref="V11" start="0" length="0">
    <dxf>
      <numFmt numFmtId="164" formatCode="[$-409]mmm\-yy;@"/>
    </dxf>
  </rfmt>
  <rfmt sheetId="3" sqref="W11" start="0" length="0">
    <dxf>
      <numFmt numFmtId="164" formatCode="[$-409]mmm\-yy;@"/>
    </dxf>
  </rfmt>
  <rfmt sheetId="3" sqref="X11" start="0" length="0">
    <dxf>
      <numFmt numFmtId="164" formatCode="[$-409]mmm\-yy;@"/>
    </dxf>
  </rfmt>
  <rfmt sheetId="3" sqref="O12" start="0" length="0">
    <dxf>
      <numFmt numFmtId="164" formatCode="[$-409]mmm\-yy;@"/>
    </dxf>
  </rfmt>
  <rfmt sheetId="3" sqref="P12" start="0" length="0">
    <dxf>
      <numFmt numFmtId="164" formatCode="[$-409]mmm\-yy;@"/>
    </dxf>
  </rfmt>
  <rfmt sheetId="3" sqref="Q12" start="0" length="0">
    <dxf>
      <numFmt numFmtId="164" formatCode="[$-409]mmm\-yy;@"/>
    </dxf>
  </rfmt>
  <rfmt sheetId="3" sqref="R12" start="0" length="0">
    <dxf>
      <numFmt numFmtId="164" formatCode="[$-409]mmm\-yy;@"/>
    </dxf>
  </rfmt>
  <rfmt sheetId="3" sqref="S12" start="0" length="0">
    <dxf>
      <numFmt numFmtId="164" formatCode="[$-409]mmm\-yy;@"/>
    </dxf>
  </rfmt>
  <rfmt sheetId="3" sqref="T12" start="0" length="0">
    <dxf>
      <numFmt numFmtId="164" formatCode="[$-409]mmm\-yy;@"/>
    </dxf>
  </rfmt>
  <rfmt sheetId="3" sqref="U12" start="0" length="0">
    <dxf>
      <numFmt numFmtId="164" formatCode="[$-409]mmm\-yy;@"/>
    </dxf>
  </rfmt>
  <rfmt sheetId="3" sqref="V12" start="0" length="0">
    <dxf>
      <numFmt numFmtId="164" formatCode="[$-409]mmm\-yy;@"/>
    </dxf>
  </rfmt>
  <rfmt sheetId="3" sqref="W12" start="0" length="0">
    <dxf>
      <numFmt numFmtId="164" formatCode="[$-409]mmm\-yy;@"/>
    </dxf>
  </rfmt>
  <rfmt sheetId="3" sqref="X12" start="0" length="0">
    <dxf>
      <numFmt numFmtId="164" formatCode="[$-409]mmm\-yy;@"/>
    </dxf>
  </rfmt>
  <rfmt sheetId="3" sqref="O13" start="0" length="0">
    <dxf>
      <numFmt numFmtId="164" formatCode="[$-409]mmm\-yy;@"/>
    </dxf>
  </rfmt>
  <rfmt sheetId="3" sqref="P13" start="0" length="0">
    <dxf>
      <numFmt numFmtId="164" formatCode="[$-409]mmm\-yy;@"/>
    </dxf>
  </rfmt>
  <rfmt sheetId="3" sqref="Q13" start="0" length="0">
    <dxf>
      <numFmt numFmtId="164" formatCode="[$-409]mmm\-yy;@"/>
    </dxf>
  </rfmt>
  <rfmt sheetId="3" sqref="R13" start="0" length="0">
    <dxf>
      <numFmt numFmtId="164" formatCode="[$-409]mmm\-yy;@"/>
    </dxf>
  </rfmt>
  <rfmt sheetId="3" sqref="S13" start="0" length="0">
    <dxf>
      <numFmt numFmtId="164" formatCode="[$-409]mmm\-yy;@"/>
    </dxf>
  </rfmt>
  <rfmt sheetId="3" sqref="T13" start="0" length="0">
    <dxf>
      <numFmt numFmtId="164" formatCode="[$-409]mmm\-yy;@"/>
    </dxf>
  </rfmt>
  <rfmt sheetId="3" sqref="U13" start="0" length="0">
    <dxf>
      <numFmt numFmtId="164" formatCode="[$-409]mmm\-yy;@"/>
    </dxf>
  </rfmt>
  <rfmt sheetId="3" sqref="V13" start="0" length="0">
    <dxf>
      <numFmt numFmtId="164" formatCode="[$-409]mmm\-yy;@"/>
    </dxf>
  </rfmt>
  <rfmt sheetId="3" sqref="W13" start="0" length="0">
    <dxf>
      <numFmt numFmtId="164" formatCode="[$-409]mmm\-yy;@"/>
    </dxf>
  </rfmt>
  <rfmt sheetId="3" sqref="X13" start="0" length="0">
    <dxf>
      <numFmt numFmtId="164" formatCode="[$-409]mmm\-yy;@"/>
    </dxf>
  </rfmt>
  <rfmt sheetId="3" sqref="O14" start="0" length="0">
    <dxf>
      <numFmt numFmtId="164" formatCode="[$-409]mmm\-yy;@"/>
    </dxf>
  </rfmt>
  <rfmt sheetId="3" sqref="P14" start="0" length="0">
    <dxf>
      <numFmt numFmtId="164" formatCode="[$-409]mmm\-yy;@"/>
    </dxf>
  </rfmt>
  <rfmt sheetId="3" sqref="Q14" start="0" length="0">
    <dxf>
      <numFmt numFmtId="164" formatCode="[$-409]mmm\-yy;@"/>
    </dxf>
  </rfmt>
  <rfmt sheetId="3" sqref="R14" start="0" length="0">
    <dxf>
      <numFmt numFmtId="164" formatCode="[$-409]mmm\-yy;@"/>
    </dxf>
  </rfmt>
  <rfmt sheetId="3" sqref="S14" start="0" length="0">
    <dxf>
      <numFmt numFmtId="164" formatCode="[$-409]mmm\-yy;@"/>
    </dxf>
  </rfmt>
  <rfmt sheetId="3" sqref="T14" start="0" length="0">
    <dxf>
      <numFmt numFmtId="164" formatCode="[$-409]mmm\-yy;@"/>
    </dxf>
  </rfmt>
  <rfmt sheetId="3" sqref="U14" start="0" length="0">
    <dxf>
      <numFmt numFmtId="164" formatCode="[$-409]mmm\-yy;@"/>
    </dxf>
  </rfmt>
  <rfmt sheetId="3" sqref="V14" start="0" length="0">
    <dxf>
      <numFmt numFmtId="164" formatCode="[$-409]mmm\-yy;@"/>
    </dxf>
  </rfmt>
  <rfmt sheetId="3" sqref="W14" start="0" length="0">
    <dxf>
      <numFmt numFmtId="164" formatCode="[$-409]mmm\-yy;@"/>
    </dxf>
  </rfmt>
  <rfmt sheetId="3" sqref="X14" start="0" length="0">
    <dxf>
      <numFmt numFmtId="164" formatCode="[$-409]mmm\-yy;@"/>
    </dxf>
  </rfmt>
  <rfmt sheetId="3" sqref="O15" start="0" length="0">
    <dxf>
      <numFmt numFmtId="164" formatCode="[$-409]mmm\-yy;@"/>
    </dxf>
  </rfmt>
  <rfmt sheetId="3" sqref="P15" start="0" length="0">
    <dxf>
      <numFmt numFmtId="164" formatCode="[$-409]mmm\-yy;@"/>
    </dxf>
  </rfmt>
  <rfmt sheetId="3" sqref="Q15" start="0" length="0">
    <dxf>
      <numFmt numFmtId="164" formatCode="[$-409]mmm\-yy;@"/>
    </dxf>
  </rfmt>
  <rfmt sheetId="3" sqref="R15" start="0" length="0">
    <dxf>
      <numFmt numFmtId="164" formatCode="[$-409]mmm\-yy;@"/>
    </dxf>
  </rfmt>
  <rfmt sheetId="3" sqref="S15" start="0" length="0">
    <dxf>
      <numFmt numFmtId="164" formatCode="[$-409]mmm\-yy;@"/>
    </dxf>
  </rfmt>
  <rfmt sheetId="3" sqref="T15" start="0" length="0">
    <dxf>
      <numFmt numFmtId="164" formatCode="[$-409]mmm\-yy;@"/>
    </dxf>
  </rfmt>
  <rfmt sheetId="3" sqref="U15" start="0" length="0">
    <dxf>
      <numFmt numFmtId="164" formatCode="[$-409]mmm\-yy;@"/>
    </dxf>
  </rfmt>
  <rfmt sheetId="3" sqref="V15" start="0" length="0">
    <dxf>
      <numFmt numFmtId="164" formatCode="[$-409]mmm\-yy;@"/>
    </dxf>
  </rfmt>
  <rfmt sheetId="3" sqref="W15" start="0" length="0">
    <dxf>
      <numFmt numFmtId="164" formatCode="[$-409]mmm\-yy;@"/>
    </dxf>
  </rfmt>
  <rfmt sheetId="3" sqref="X15" start="0" length="0">
    <dxf>
      <numFmt numFmtId="164" formatCode="[$-409]mmm\-yy;@"/>
    </dxf>
  </rfmt>
  <rfmt sheetId="3" sqref="O16" start="0" length="0">
    <dxf>
      <numFmt numFmtId="164" formatCode="[$-409]mmm\-yy;@"/>
    </dxf>
  </rfmt>
  <rfmt sheetId="3" sqref="P16" start="0" length="0">
    <dxf>
      <numFmt numFmtId="164" formatCode="[$-409]mmm\-yy;@"/>
    </dxf>
  </rfmt>
  <rfmt sheetId="3" sqref="Q16" start="0" length="0">
    <dxf>
      <numFmt numFmtId="164" formatCode="[$-409]mmm\-yy;@"/>
    </dxf>
  </rfmt>
  <rfmt sheetId="3" sqref="R16" start="0" length="0">
    <dxf>
      <numFmt numFmtId="164" formatCode="[$-409]mmm\-yy;@"/>
    </dxf>
  </rfmt>
  <rfmt sheetId="3" sqref="S16" start="0" length="0">
    <dxf>
      <numFmt numFmtId="164" formatCode="[$-409]mmm\-yy;@"/>
    </dxf>
  </rfmt>
  <rfmt sheetId="3" sqref="T16" start="0" length="0">
    <dxf>
      <numFmt numFmtId="164" formatCode="[$-409]mmm\-yy;@"/>
    </dxf>
  </rfmt>
  <rfmt sheetId="3" sqref="U16" start="0" length="0">
    <dxf>
      <numFmt numFmtId="164" formatCode="[$-409]mmm\-yy;@"/>
    </dxf>
  </rfmt>
  <rfmt sheetId="3" sqref="V16" start="0" length="0">
    <dxf>
      <numFmt numFmtId="164" formatCode="[$-409]mmm\-yy;@"/>
    </dxf>
  </rfmt>
  <rfmt sheetId="3" sqref="W16" start="0" length="0">
    <dxf>
      <numFmt numFmtId="164" formatCode="[$-409]mmm\-yy;@"/>
    </dxf>
  </rfmt>
  <rfmt sheetId="3" sqref="X16" start="0" length="0">
    <dxf>
      <numFmt numFmtId="164" formatCode="[$-409]mmm\-yy;@"/>
    </dxf>
  </rfmt>
  <rcc rId="2313" sId="3" numFmtId="4">
    <nc r="E51">
      <v>72.918326154165555</v>
    </nc>
  </rcc>
  <rcc rId="2314" sId="3" numFmtId="4">
    <nc r="F51">
      <v>145.83665230690391</v>
    </nc>
  </rcc>
  <rcc rId="2315" sId="3" numFmtId="4">
    <nc r="G51">
      <v>218.75497846049436</v>
    </nc>
  </rcc>
  <rcc rId="2316" sId="3" numFmtId="4">
    <nc r="H51">
      <v>292.25108420732414</v>
    </nc>
  </rcc>
  <rcc rId="2317" sId="3" numFmtId="4">
    <nc r="I51">
      <v>320.8406350701473</v>
    </nc>
  </rcc>
  <rcc rId="2318" sId="3" numFmtId="4">
    <nc r="J51">
      <v>350.00796554856282</v>
    </nc>
  </rcc>
  <rcc rId="2319" sId="3" numFmtId="4">
    <nc r="K51">
      <v>379.17529599286377</v>
    </nc>
  </rcc>
  <rcc rId="2320" sId="3" numFmtId="4">
    <nc r="L51">
      <v>409.46137338553967</v>
    </nc>
  </rcc>
  <rcc rId="2321" sId="3" numFmtId="4">
    <nc r="M51">
      <v>437.50995692612298</v>
    </nc>
  </rcc>
  <rcc rId="2322" sId="3" numFmtId="4">
    <nc r="N51">
      <v>466.67728737553853</v>
    </nc>
  </rcc>
  <rcc rId="2323" sId="3" numFmtId="4">
    <nc r="I50">
      <v>619.21145253941995</v>
    </nc>
  </rcc>
  <rcc rId="2324" sId="3" numFmtId="4">
    <nc r="J50">
      <v>619.21145253941995</v>
    </nc>
  </rcc>
  <rcc rId="2325" sId="3" numFmtId="4">
    <nc r="K50">
      <v>619.21145253941995</v>
    </nc>
  </rcc>
  <rcc rId="2326" sId="3" numFmtId="4">
    <nc r="L50">
      <v>619.21145253941995</v>
    </nc>
  </rcc>
  <rcc rId="2327" sId="3" numFmtId="4">
    <nc r="M50">
      <v>619.21145253941995</v>
    </nc>
  </rcc>
  <rcc rId="2328" sId="3" numFmtId="4">
    <nc r="N50">
      <v>619.21145253941995</v>
    </nc>
  </rcc>
  <rcc rId="2329" sId="3" numFmtId="4">
    <nc r="I43">
      <v>1612.1181195084498</v>
    </nc>
  </rcc>
  <rcc rId="2330" sId="3" numFmtId="4">
    <nc r="J43">
      <v>1612.1181195084498</v>
    </nc>
  </rcc>
  <rcc rId="2331" sId="3" numFmtId="4">
    <nc r="K43">
      <v>1612.1181195084498</v>
    </nc>
  </rcc>
  <rcc rId="2332" sId="3" numFmtId="4">
    <nc r="L43">
      <v>1612.1181195084498</v>
    </nc>
  </rcc>
  <rcc rId="2333" sId="3" numFmtId="4">
    <nc r="M43">
      <v>1612.1181195084498</v>
    </nc>
  </rcc>
  <rcc rId="2334" sId="3" numFmtId="4">
    <nc r="N43">
      <v>1612.1181195084498</v>
    </nc>
  </rcc>
  <rcc rId="2335" sId="3" numFmtId="4">
    <nc r="I44">
      <v>70.456105564929999</v>
    </nc>
  </rcc>
  <rcc rId="2336" sId="3" numFmtId="4">
    <nc r="J44">
      <v>70.456105564929999</v>
    </nc>
  </rcc>
  <rcc rId="2337" sId="3" numFmtId="4">
    <nc r="K44">
      <v>70.456105564929999</v>
    </nc>
  </rcc>
  <rcc rId="2338" sId="3" numFmtId="4">
    <nc r="L44">
      <v>70.456105564929999</v>
    </nc>
  </rcc>
  <rcc rId="2339" sId="3" numFmtId="4">
    <nc r="M44">
      <v>70.456105564929999</v>
    </nc>
  </rcc>
  <rcc rId="2340" sId="3" numFmtId="4">
    <nc r="N44">
      <v>70.456105564929999</v>
    </nc>
  </rcc>
  <rcc rId="2341" sId="3" numFmtId="4">
    <nc r="I29">
      <v>3028.1075514548284</v>
    </nc>
  </rcc>
  <rcc rId="2342" sId="3" numFmtId="4">
    <nc r="J29">
      <v>3028.1075514548284</v>
    </nc>
  </rcc>
  <rcc rId="2343" sId="3" numFmtId="4">
    <nc r="K29">
      <v>3028.1075514548284</v>
    </nc>
  </rcc>
  <rcc rId="2344" sId="3" numFmtId="4">
    <nc r="L29">
      <v>3028.1075514548284</v>
    </nc>
  </rcc>
  <rcc rId="2345" sId="3" numFmtId="4">
    <nc r="M29">
      <v>3028.1075514548284</v>
    </nc>
  </rcc>
  <rcc rId="2346" sId="3" numFmtId="4">
    <nc r="N29">
      <v>3028.1075514548284</v>
    </nc>
  </rcc>
  <rcc rId="2347" sId="3" numFmtId="4">
    <nc r="I30">
      <v>262.78447427873999</v>
    </nc>
  </rcc>
  <rcc rId="2348" sId="3" numFmtId="4">
    <nc r="J30">
      <v>262.78447427873999</v>
    </nc>
  </rcc>
  <rcc rId="2349" sId="3" numFmtId="4">
    <nc r="K30">
      <v>262.78447427873999</v>
    </nc>
  </rcc>
  <rcc rId="2350" sId="3" numFmtId="4">
    <nc r="L30">
      <v>262.78447427873999</v>
    </nc>
  </rcc>
  <rcc rId="2351" sId="3" numFmtId="4">
    <nc r="M30">
      <v>262.78447427873999</v>
    </nc>
  </rcc>
  <rcc rId="2352" sId="3" numFmtId="4">
    <nc r="N30">
      <v>262.78447427873999</v>
    </nc>
  </rcc>
  <rcc rId="2353" sId="3" numFmtId="4">
    <nc r="I31">
      <v>772.07103002707004</v>
    </nc>
  </rcc>
  <rcc rId="2354" sId="3" numFmtId="4">
    <nc r="J31">
      <v>772.07103002707004</v>
    </nc>
  </rcc>
  <rcc rId="2355" sId="3" numFmtId="4">
    <nc r="K31">
      <v>772.07103002707004</v>
    </nc>
  </rcc>
  <rcc rId="2356" sId="3" numFmtId="4">
    <nc r="L31">
      <v>772.07103002707004</v>
    </nc>
  </rcc>
  <rcc rId="2357" sId="3" numFmtId="4">
    <nc r="M31">
      <v>772.07103002707004</v>
    </nc>
  </rcc>
  <rcc rId="2358" sId="3" numFmtId="4">
    <nc r="N31">
      <v>772.07103002707004</v>
    </nc>
  </rcc>
  <rcc rId="2359" sId="3" numFmtId="4">
    <nc r="I32">
      <v>1.728</v>
    </nc>
  </rcc>
  <rcc rId="2360" sId="3" numFmtId="4">
    <nc r="J32">
      <v>1.728</v>
    </nc>
  </rcc>
  <rcc rId="2361" sId="3" numFmtId="4">
    <nc r="K32">
      <v>1.728</v>
    </nc>
  </rcc>
  <rcc rId="2362" sId="3" numFmtId="4">
    <nc r="L32">
      <v>1.728</v>
    </nc>
  </rcc>
  <rcc rId="2363" sId="3" numFmtId="4">
    <nc r="M32">
      <v>1.728</v>
    </nc>
  </rcc>
  <rcc rId="2364" sId="3" numFmtId="4">
    <nc r="N32">
      <v>1.728</v>
    </nc>
  </rcc>
  <rcc rId="2365" sId="3" numFmtId="4">
    <nc r="I33">
      <v>734.01177076379008</v>
    </nc>
  </rcc>
  <rcc rId="2366" sId="3" numFmtId="4">
    <nc r="J33">
      <v>734.01177076379008</v>
    </nc>
  </rcc>
  <rcc rId="2367" sId="3" numFmtId="4">
    <nc r="K33">
      <v>734.01177076379008</v>
    </nc>
  </rcc>
  <rcc rId="2368" sId="3" numFmtId="4">
    <nc r="L33">
      <v>734.01177076379008</v>
    </nc>
  </rcc>
  <rcc rId="2369" sId="3" numFmtId="4">
    <nc r="M33">
      <v>734.01177076379008</v>
    </nc>
  </rcc>
  <rcc rId="2370" sId="3" numFmtId="4">
    <nc r="N33">
      <v>734.01177076379008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1" sId="2" numFmtId="4">
    <nc r="C111">
      <v>2908.1908602150538</v>
    </nc>
  </rcc>
  <rcc rId="2382" sId="2" numFmtId="4">
    <nc r="D111">
      <v>2916.7943548387098</v>
    </nc>
  </rcc>
  <rcc rId="2383" sId="2" numFmtId="4">
    <nc r="C113">
      <v>18</v>
    </nc>
  </rcc>
  <rcc rId="2384" sId="2" numFmtId="4">
    <nc r="D113">
      <v>18</v>
    </nc>
  </rcc>
  <rcc rId="2385" sId="2" numFmtId="4">
    <nc r="C114">
      <v>0</v>
    </nc>
  </rcc>
  <rcc rId="2386" sId="2" numFmtId="4">
    <nc r="D114">
      <v>0</v>
    </nc>
  </rcc>
  <rcc rId="2387" sId="2" numFmtId="4">
    <nc r="C115">
      <v>28</v>
    </nc>
  </rcc>
  <rcc rId="2388" sId="2" numFmtId="4">
    <nc r="D115">
      <v>36</v>
    </nc>
  </rcc>
  <rcc rId="2389" sId="2" numFmtId="4">
    <nc r="C116">
      <v>0.05</v>
    </nc>
  </rcc>
  <rcc rId="2390" sId="2" numFmtId="4">
    <nc r="D116">
      <v>3.702</v>
    </nc>
  </rcc>
  <rcc rId="2391" sId="2" numFmtId="19">
    <oc r="C112" t="inlineStr">
      <is>
        <t>/15</t>
      </is>
    </oc>
    <nc r="C112">
      <v>42214</v>
    </nc>
  </rcc>
  <rcc rId="2392" sId="2" numFmtId="19">
    <oc r="D112" t="inlineStr">
      <is>
        <t>/16</t>
      </is>
    </oc>
    <nc r="D112">
      <v>42578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8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2399" sId="3" numFmtId="4">
    <oc r="E11">
      <v>11058.631959817354</v>
    </oc>
    <nc r="E11">
      <v>10912.795307509023</v>
    </nc>
  </rcc>
  <rcc rId="2400" sId="3" numFmtId="4">
    <oc r="F11">
      <v>11187.050425667318</v>
    </oc>
    <nc r="F11">
      <v>10895.377121053511</v>
    </nc>
  </rcc>
  <rcc rId="2401" sId="3" numFmtId="4">
    <oc r="G11">
      <v>11333.642956169917</v>
    </oc>
    <nc r="G11">
      <v>10896.132999248928</v>
    </nc>
  </rcc>
  <rcc rId="2402" sId="3" numFmtId="4">
    <oc r="H11">
      <v>11525.503656710924</v>
    </oc>
    <nc r="H11">
      <v>10941.001488296275</v>
    </nc>
  </rcc>
  <rcc rId="2403" sId="3" numFmtId="4">
    <oc r="I11">
      <v>11769.936513988432</v>
    </oc>
    <nc r="I11">
      <v>11128.255243848136</v>
    </nc>
  </rcc>
  <rcc rId="2404" sId="3" numFmtId="4">
    <oc r="J11">
      <v>11851.752729195776</v>
    </oc>
    <nc r="J11">
      <v>11151.736798098651</v>
    </nc>
  </rcc>
  <rcc rId="2405" sId="3" numFmtId="4">
    <oc r="K11">
      <v>11955.649674399157</v>
    </oc>
    <nc r="K11">
      <v>11197.29908241343</v>
    </nc>
  </rcc>
  <rcc rId="2406" sId="3" numFmtId="4">
    <oc r="L11">
      <v>12059.897375933901</v>
    </oc>
    <nc r="L11">
      <v>11240.97462916282</v>
    </nc>
  </rcc>
  <rcc rId="2407" sId="3" numFmtId="4">
    <oc r="M11">
      <v>12142.765113050873</v>
    </oc>
    <nc r="M11">
      <v>11267.745199198625</v>
    </nc>
  </rcc>
  <rcc rId="2408" sId="3" numFmtId="4">
    <oc r="N11">
      <v>12246.913901770602</v>
    </oc>
    <nc r="N11">
      <v>11313.559327019526</v>
    </nc>
  </rcc>
  <rfmt sheetId="3" sqref="O11" start="0" length="0">
    <dxf>
      <font>
        <sz val="12"/>
        <color auto="1"/>
        <name val="Times New Roman"/>
        <scheme val="none"/>
      </font>
    </dxf>
  </rfmt>
  <rcc rId="2409" sId="3" odxf="1" dxf="1">
    <nc r="O17" t="inlineStr">
      <is>
        <t>EE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2410" sId="3">
    <nc r="O11" t="inlineStr">
      <is>
        <t>added SB1 since it is reported as a resource</t>
      </is>
    </nc>
  </rcc>
  <rcc rId="2411" sId="2" numFmtId="4">
    <nc r="E51">
      <v>16.366543055774798</v>
    </nc>
  </rcc>
  <rcc rId="2412" sId="2" numFmtId="4">
    <nc r="F51">
      <v>32.733086111549596</v>
    </nc>
  </rcc>
  <rcc rId="2413" sId="2" numFmtId="4">
    <nc r="G51">
      <v>49.099629167324395</v>
    </nc>
  </rcc>
  <rcc rId="2414" sId="2" numFmtId="4">
    <nc r="H51">
      <v>65.468441035149851</v>
    </nc>
  </rcc>
  <rcc rId="2415" sId="2" numFmtId="4">
    <nc r="I51">
      <v>72.012789441242333</v>
    </nc>
  </rcc>
  <rcc rId="2416" sId="2" numFmtId="4">
    <nc r="J51">
      <v>78.559406659385502</v>
    </nc>
  </rcc>
  <rcc rId="2417" sId="2" numFmtId="4">
    <nc r="K51">
      <v>85.106023877528656</v>
    </nc>
  </rcc>
  <rcc rId="2418" sId="2" numFmtId="4">
    <nc r="L51">
      <v>91.725229518484241</v>
    </nc>
  </rcc>
  <rcc rId="2419" sId="2" numFmtId="4">
    <nc r="M51">
      <v>98.199258324231877</v>
    </nc>
  </rcc>
  <rcc rId="2420" sId="2" numFmtId="4">
    <nc r="N51">
      <v>104.74587559445955</v>
    </nc>
  </rcc>
  <rcc rId="2421" sId="2" numFmtId="4">
    <oc r="E11">
      <v>2934.9661414699945</v>
    </oc>
    <nc r="E11">
      <v>2918.5995984142196</v>
    </nc>
  </rcc>
  <rcc rId="2422" sId="2" numFmtId="4">
    <oc r="F11">
      <v>2942.2217092593546</v>
    </oc>
    <nc r="F11">
      <v>2909.4886231478049</v>
    </nc>
  </rcc>
  <rcc rId="2423" sId="2" numFmtId="4">
    <oc r="G11">
      <v>2891.1213719115731</v>
    </oc>
    <nc r="G11">
      <v>2842.0217427442485</v>
    </nc>
  </rcc>
  <rcc rId="2424" sId="2" numFmtId="4">
    <oc r="H11">
      <v>2900.2355562239923</v>
    </oc>
    <nc r="H11">
      <v>2834.7671151888426</v>
    </nc>
  </rcc>
  <rcc rId="2425" sId="2" numFmtId="4">
    <oc r="I11">
      <v>2942.0217467681596</v>
    </oc>
    <nc r="I11">
      <v>2870.0089573269174</v>
    </nc>
  </rcc>
  <rcc rId="2426" sId="2" numFmtId="4">
    <oc r="J11">
      <v>2960.7498644110747</v>
    </oc>
    <nc r="J11">
      <v>2882.1904577516893</v>
    </nc>
  </rcc>
  <rcc rId="2427" sId="2" numFmtId="4">
    <oc r="K11">
      <v>2976.8624225609506</v>
    </oc>
    <nc r="K11">
      <v>2891.756398683422</v>
    </nc>
  </rcc>
  <rcc rId="2428" sId="2" numFmtId="4">
    <oc r="L11">
      <v>2983.7637036652359</v>
    </oc>
    <nc r="L11">
      <v>2892.0384741467515</v>
    </nc>
  </rcc>
  <rcc rId="2429" sId="2" numFmtId="4">
    <oc r="M11">
      <v>3001.4387810922713</v>
    </oc>
    <nc r="M11">
      <v>2903.2395227680395</v>
    </nc>
  </rcc>
  <rcc rId="2430" sId="2" numFmtId="4">
    <oc r="N11">
      <v>3017.4213478571119</v>
    </oc>
    <nc r="N11">
      <v>2912.6754722626524</v>
    </nc>
  </rcc>
  <rcc rId="2431" sId="2" numFmtId="4">
    <oc r="C43">
      <v>478.62900000000002</v>
    </oc>
    <nc r="C43">
      <v>637</v>
    </nc>
  </rcc>
  <rcc rId="2432" sId="2" numFmtId="4">
    <oc r="D43">
      <v>1826.0740000000001</v>
    </oc>
    <nc r="D43">
      <v>637</v>
    </nc>
  </rcc>
  <rcc rId="2433" sId="2" numFmtId="4">
    <oc r="C44">
      <v>19.4237</v>
    </oc>
    <nc r="C44">
      <v>35.5</v>
    </nc>
  </rcc>
  <rcc rId="2434" sId="2" numFmtId="4">
    <oc r="D44">
      <v>78.721800000000002</v>
    </oc>
    <nc r="D44">
      <v>35.5</v>
    </nc>
  </rcc>
  <rfmt sheetId="2" sqref="C64:N87">
    <dxf>
      <numFmt numFmtId="172" formatCode="#,##0.0_);[Red]\(#,##0.0\)"/>
    </dxf>
  </rfmt>
  <rfmt sheetId="2" sqref="C64:N87">
    <dxf>
      <numFmt numFmtId="6" formatCode="#,##0_);[Red]\(#,##0\)"/>
    </dxf>
  </rfmt>
  <rfmt sheetId="2" sqref="C64:N87">
    <dxf>
      <numFmt numFmtId="172" formatCode="#,##0.0_);[Red]\(#,##0.0\)"/>
    </dxf>
  </rfmt>
  <rfmt sheetId="2" sqref="A120:A123" start="0" length="0">
    <dxf>
      <border>
        <left style="thin">
          <color indexed="64"/>
        </left>
      </border>
    </dxf>
  </rfmt>
  <rfmt sheetId="2" sqref="B120:B123" start="0" length="0">
    <dxf>
      <border>
        <right style="thin">
          <color indexed="64"/>
        </right>
      </border>
    </dxf>
  </rfmt>
  <rfmt sheetId="2" sqref="A123:B123" start="0" length="0">
    <dxf>
      <border>
        <bottom style="thin">
          <color indexed="64"/>
        </bottom>
      </border>
    </dxf>
  </rfmt>
  <rcc rId="2435" sId="2" odxf="1" dxf="1">
    <nc r="B121" t="inlineStr">
      <is>
        <t>Includes small hydro</t>
      </is>
    </nc>
    <ndxf>
      <font>
        <color rgb="FF0000FF"/>
      </font>
    </ndxf>
  </rcc>
  <rcc rId="2436" sId="2" odxf="1" dxf="1">
    <nc r="B122" t="inlineStr">
      <is>
        <t>Capacity associated with biogas</t>
      </is>
    </nc>
    <ndxf>
      <font>
        <color rgb="FF0000FF"/>
      </font>
    </ndxf>
  </rcc>
  <rfmt sheetId="2" sqref="A123" start="0" length="0">
    <dxf>
      <font>
        <sz val="12"/>
        <color rgb="FF0000FF"/>
        <name val="Times New Roman"/>
        <scheme val="none"/>
      </font>
    </dxf>
  </rfmt>
  <rcc rId="2437" sId="2" odxf="1" dxf="1">
    <nc r="B123" t="inlineStr">
      <is>
        <t>Annual contract which get renewed each year</t>
      </is>
    </nc>
    <ndxf>
      <font>
        <color rgb="FF0000FF"/>
      </font>
    </ndxf>
  </rcc>
  <rcc rId="2438" sId="2">
    <oc r="A121" t="inlineStr">
      <is>
        <t>x</t>
      </is>
    </oc>
    <nc r="A121" t="inlineStr">
      <is>
        <t>18g</t>
      </is>
    </nc>
  </rcc>
  <rcc rId="2439" sId="2">
    <nc r="A122" t="inlineStr">
      <is>
        <t>18s</t>
      </is>
    </nc>
  </rcc>
  <rcc rId="2440" sId="2">
    <nc r="A123" t="inlineStr">
      <is>
        <t>19f</t>
      </is>
    </nc>
  </rcc>
  <rcc rId="2441" sId="2" numFmtId="4">
    <oc r="E18">
      <v>-69</v>
    </oc>
    <nc r="E18">
      <v>-77</v>
    </nc>
  </rcc>
  <rcc rId="2442" sId="2" numFmtId="4">
    <oc r="F18">
      <v>-73.5</v>
    </oc>
    <nc r="F18">
      <v>-77</v>
    </nc>
  </rcc>
  <rcc rId="2443" sId="2" numFmtId="4">
    <oc r="G18">
      <v>-76</v>
    </oc>
    <nc r="G18">
      <v>-77</v>
    </nc>
  </rcc>
  <rcc rId="2444" sId="2" numFmtId="4">
    <oc r="H18">
      <v>-78.5</v>
    </oc>
    <nc r="H18">
      <v>-77</v>
    </nc>
  </rcc>
  <rcc rId="2445" sId="2" numFmtId="4">
    <oc r="I18">
      <v>-78</v>
    </oc>
    <nc r="I18">
      <v>-77</v>
    </nc>
  </rcc>
  <rcc rId="2446" sId="2" numFmtId="4">
    <oc r="K18">
      <v>-76</v>
    </oc>
    <nc r="K18">
      <v>-77</v>
    </nc>
  </rcc>
  <rcc rId="2447" sId="2" numFmtId="4">
    <oc r="L18">
      <v>-75</v>
    </oc>
    <nc r="L18">
      <v>-77</v>
    </nc>
  </rcc>
  <rcc rId="2448" sId="2" numFmtId="4">
    <oc r="M18">
      <v>-74</v>
    </oc>
    <nc r="M18">
      <v>-77</v>
    </nc>
  </rcc>
  <rcc rId="2449" sId="2" numFmtId="4">
    <oc r="N18">
      <v>-73</v>
    </oc>
    <nc r="N18">
      <v>-77</v>
    </nc>
  </rcc>
  <rcc rId="2450" sId="2" odxf="1" dxf="1">
    <nc r="O18" t="inlineStr">
      <is>
        <t>Resid ACLM 60+PowerDirect (comm Auto DR) 17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2451" sId="2" numFmtId="4">
    <nc r="I29">
      <v>371.85433897820326</v>
    </nc>
  </rcc>
  <rcc rId="2452" sId="2" numFmtId="4">
    <nc r="J29">
      <v>371.85433897820326</v>
    </nc>
  </rcc>
  <rcc rId="2453" sId="2" numFmtId="4">
    <nc r="K29">
      <v>371.85433897820326</v>
    </nc>
  </rcc>
  <rcc rId="2454" sId="2" numFmtId="4">
    <nc r="L29">
      <v>371.85433897820326</v>
    </nc>
  </rcc>
  <rcc rId="2455" sId="2" numFmtId="4">
    <nc r="M29">
      <v>371.85433897820326</v>
    </nc>
  </rcc>
  <rcc rId="2456" sId="2" numFmtId="4">
    <nc r="N29">
      <v>371.85433897820326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7" sId="2" numFmtId="4">
    <oc r="I29">
      <v>371.85433897820326</v>
    </oc>
    <nc r="I29">
      <f>'K:\2017\Regulatory Filings\CEC IEPR\supply forms\[CPP Renew + Brown calculation - PA.xlsx]Sheet1'!G19</f>
    </nc>
  </rcc>
  <rcc rId="2458" sId="2" numFmtId="4">
    <oc r="J29">
      <v>371.85433897820326</v>
    </oc>
    <nc r="J29">
      <f>'K:\2017\Regulatory Filings\CEC IEPR\supply forms\[CPP Renew + Brown calculation - PA.xlsx]Sheet1'!H19</f>
    </nc>
  </rcc>
  <rcc rId="2459" sId="2" numFmtId="4">
    <oc r="K29">
      <v>371.85433897820326</v>
    </oc>
    <nc r="K29">
      <f>'K:\2017\Regulatory Filings\CEC IEPR\supply forms\[CPP Renew + Brown calculation - PA.xlsx]Sheet1'!I19</f>
    </nc>
  </rcc>
  <rcc rId="2460" sId="2" numFmtId="4">
    <oc r="L29">
      <v>371.85433897820326</v>
    </oc>
    <nc r="L29">
      <f>'K:\2017\Regulatory Filings\CEC IEPR\supply forms\[CPP Renew + Brown calculation - PA.xlsx]Sheet1'!J19</f>
    </nc>
  </rcc>
  <rcc rId="2461" sId="2" numFmtId="4">
    <oc r="M29">
      <v>371.85433897820326</v>
    </oc>
    <nc r="M29">
      <f>'K:\2017\Regulatory Filings\CEC IEPR\supply forms\[CPP Renew + Brown calculation - PA.xlsx]Sheet1'!K19</f>
    </nc>
  </rcc>
  <rcc rId="2462" sId="2" numFmtId="4">
    <oc r="N29">
      <v>371.85433897820326</v>
    </oc>
    <nc r="N29">
      <f>'K:\2017\Regulatory Filings\CEC IEPR\supply forms\[CPP Renew + Brown calculation - PA.xlsx]Sheet1'!L19</f>
    </nc>
  </rcc>
  <rfmt sheetId="2" sqref="I29:N29">
    <dxf>
      <fill>
        <patternFill patternType="solid">
          <bgColor rgb="FFFFFF99"/>
        </patternFill>
      </fill>
    </dxf>
  </rfmt>
  <rcc rId="2463" sId="2" numFmtId="4">
    <oc r="I80">
      <v>123.14566102179676</v>
    </oc>
    <nc r="I80">
      <f>'K:\2017\Regulatory Filings\CEC IEPR\supply forms\[CPP Renew + Brown calculation - PA.xlsx]Sheet1'!G18</f>
    </nc>
  </rcc>
  <rcc rId="2464" sId="2" numFmtId="4">
    <oc r="J80">
      <v>123.14566102179676</v>
    </oc>
    <nc r="J80">
      <f>'K:\2017\Regulatory Filings\CEC IEPR\supply forms\[CPP Renew + Brown calculation - PA.xlsx]Sheet1'!H18</f>
    </nc>
  </rcc>
  <rcc rId="2465" sId="2" numFmtId="4">
    <oc r="K80">
      <v>123.14566102179676</v>
    </oc>
    <nc r="K80">
      <f>'K:\2017\Regulatory Filings\CEC IEPR\supply forms\[CPP Renew + Brown calculation - PA.xlsx]Sheet1'!I18</f>
    </nc>
  </rcc>
  <rcc rId="2466" sId="2" numFmtId="4">
    <oc r="L80">
      <v>123.14566102179676</v>
    </oc>
    <nc r="L80">
      <f>'K:\2017\Regulatory Filings\CEC IEPR\supply forms\[CPP Renew + Brown calculation - PA.xlsx]Sheet1'!J18</f>
    </nc>
  </rcc>
  <rcc rId="2467" sId="2" numFmtId="4">
    <oc r="M80">
      <v>123.14566102179676</v>
    </oc>
    <nc r="M80">
      <f>'K:\2017\Regulatory Filings\CEC IEPR\supply forms\[CPP Renew + Brown calculation - PA.xlsx]Sheet1'!K18</f>
    </nc>
  </rcc>
  <rcc rId="2468" sId="2" numFmtId="4">
    <oc r="N80">
      <v>123.14566102179676</v>
    </oc>
    <nc r="N80">
      <f>'K:\2017\Regulatory Filings\CEC IEPR\supply forms\[CPP Renew + Brown calculation - PA.xlsx]Sheet1'!L18</f>
    </nc>
  </rcc>
  <rfmt sheetId="2" sqref="I80:N80">
    <dxf>
      <fill>
        <patternFill patternType="solid">
          <bgColor rgb="FFFFFF99"/>
        </patternFill>
      </fill>
    </dxf>
  </rfmt>
  <rcc rId="2469" sId="3" numFmtId="4">
    <oc r="I29">
      <v>3028.1075514548284</v>
    </oc>
    <nc r="I29">
      <f>'K:\2017\Regulatory Filings\CEC IEPR\supply forms\[CPP Renew + Brown calculation - PA.xlsx]Sheet1'!G12</f>
    </nc>
  </rcc>
  <rcc rId="2470" sId="3" numFmtId="4">
    <oc r="J29">
      <v>3028.1075514548284</v>
    </oc>
    <nc r="J29">
      <f>'K:\2017\Regulatory Filings\CEC IEPR\supply forms\[CPP Renew + Brown calculation - PA.xlsx]Sheet1'!H12</f>
    </nc>
  </rcc>
  <rcc rId="2471" sId="3" numFmtId="4">
    <oc r="K29">
      <v>3028.1075514548284</v>
    </oc>
    <nc r="K29">
      <f>'K:\2017\Regulatory Filings\CEC IEPR\supply forms\[CPP Renew + Brown calculation - PA.xlsx]Sheet1'!I12</f>
    </nc>
  </rcc>
  <rcc rId="2472" sId="3" numFmtId="4">
    <oc r="L29">
      <v>3028.1075514548284</v>
    </oc>
    <nc r="L29">
      <f>'K:\2017\Regulatory Filings\CEC IEPR\supply forms\[CPP Renew + Brown calculation - PA.xlsx]Sheet1'!J12</f>
    </nc>
  </rcc>
  <rcc rId="2473" sId="3" numFmtId="4">
    <oc r="M29">
      <v>3028.1075514548284</v>
    </oc>
    <nc r="M29">
      <f>'K:\2017\Regulatory Filings\CEC IEPR\supply forms\[CPP Renew + Brown calculation - PA.xlsx]Sheet1'!K12</f>
    </nc>
  </rcc>
  <rcc rId="2474" sId="3" numFmtId="4">
    <oc r="N29">
      <v>3028.1075514548284</v>
    </oc>
    <nc r="N29">
      <f>'K:\2017\Regulatory Filings\CEC IEPR\supply forms\[CPP Renew + Brown calculation - PA.xlsx]Sheet1'!L12</f>
    </nc>
  </rcc>
  <rcc rId="2475" sId="3" numFmtId="4">
    <oc r="I80">
      <v>1002.8074624425916</v>
    </oc>
    <nc r="I80">
      <f>'K:\2017\Regulatory Filings\CEC IEPR\supply forms\[CPP Renew + Brown calculation - PA.xlsx]Sheet1'!G11</f>
    </nc>
  </rcc>
  <rcc rId="2476" sId="3" numFmtId="4">
    <oc r="J80">
      <v>1002.8074624425916</v>
    </oc>
    <nc r="J80">
      <f>'K:\2017\Regulatory Filings\CEC IEPR\supply forms\[CPP Renew + Brown calculation - PA.xlsx]Sheet1'!H11</f>
    </nc>
  </rcc>
  <rcc rId="2477" sId="3" numFmtId="4">
    <oc r="K80">
      <v>1002.8074624425916</v>
    </oc>
    <nc r="K80">
      <f>'K:\2017\Regulatory Filings\CEC IEPR\supply forms\[CPP Renew + Brown calculation - PA.xlsx]Sheet1'!I11</f>
    </nc>
  </rcc>
  <rcc rId="2478" sId="3" numFmtId="4">
    <oc r="L80">
      <v>1002.8074624425916</v>
    </oc>
    <nc r="L80">
      <f>'K:\2017\Regulatory Filings\CEC IEPR\supply forms\[CPP Renew + Brown calculation - PA.xlsx]Sheet1'!J11</f>
    </nc>
  </rcc>
  <rcc rId="2479" sId="3" numFmtId="4">
    <oc r="M80">
      <v>1002.8074624425916</v>
    </oc>
    <nc r="M80">
      <f>'K:\2017\Regulatory Filings\CEC IEPR\supply forms\[CPP Renew + Brown calculation - PA.xlsx]Sheet1'!K11</f>
    </nc>
  </rcc>
  <rcc rId="2480" sId="3" numFmtId="4">
    <oc r="N80">
      <v>1002.8074624425916</v>
    </oc>
    <nc r="N80">
      <f>'K:\2017\Regulatory Filings\CEC IEPR\supply forms\[CPP Renew + Brown calculation - PA.xlsx]Sheet1'!L11</f>
    </nc>
  </rcc>
  <rcc rId="2481" sId="3" numFmtId="4">
    <oc r="I83">
      <v>213</v>
    </oc>
    <nc r="I83">
      <f>'K:\2017\Regulatory Filings\CEC IEPR\supply forms\[Diagnostics_v6.3_012617_Middle (Rivalry)_030217_Case 1.xlsx]2012-2035 summary'!M62</f>
    </nc>
  </rcc>
  <rcc rId="2482" sId="3" numFmtId="4">
    <oc r="J83">
      <v>213</v>
    </oc>
    <nc r="J83">
      <f>'K:\2017\Regulatory Filings\CEC IEPR\supply forms\[Diagnostics_v6.3_012617_Middle (Rivalry)_030217_Case 1.xlsx]2012-2035 summary'!N62</f>
    </nc>
  </rcc>
  <rcc rId="2483" sId="3" numFmtId="4">
    <oc r="K83">
      <v>213</v>
    </oc>
    <nc r="K83">
      <f>'K:\2017\Regulatory Filings\CEC IEPR\supply forms\[Diagnostics_v6.3_012617_Middle (Rivalry)_030217_Case 1.xlsx]2012-2035 summary'!O62</f>
    </nc>
  </rcc>
  <rcc rId="2484" sId="3" numFmtId="4">
    <oc r="L83">
      <v>213</v>
    </oc>
    <nc r="L83">
      <f>'K:\2017\Regulatory Filings\CEC IEPR\supply forms\[Diagnostics_v6.3_012617_Middle (Rivalry)_030217_Case 1.xlsx]2012-2035 summary'!P62</f>
    </nc>
  </rcc>
  <rcc rId="2485" sId="3" numFmtId="4">
    <oc r="M83">
      <v>213</v>
    </oc>
    <nc r="M83">
      <f>'K:\2017\Regulatory Filings\CEC IEPR\supply forms\[Diagnostics_v6.3_012617_Middle (Rivalry)_030217_Case 1.xlsx]2012-2035 summary'!Q62</f>
    </nc>
  </rcc>
  <rcc rId="2486" sId="3" numFmtId="4">
    <oc r="N83">
      <v>213</v>
    </oc>
    <nc r="N83">
      <f>'K:\2017\Regulatory Filings\CEC IEPR\supply forms\[Diagnostics_v6.3_012617_Middle (Rivalry)_030217_Case 1.xlsx]2012-2035 summary'!R62</f>
    </nc>
  </rcc>
  <rfmt sheetId="3" sqref="I83:N83">
    <dxf>
      <fill>
        <patternFill patternType="solid">
          <bgColor rgb="FFFFFF99"/>
        </patternFill>
      </fill>
    </dxf>
  </rfmt>
  <rfmt sheetId="3" sqref="I80:N80">
    <dxf>
      <fill>
        <patternFill patternType="solid">
          <bgColor rgb="FFFFFF99"/>
        </patternFill>
      </fill>
    </dxf>
  </rfmt>
  <rfmt sheetId="3" sqref="I29:N29">
    <dxf>
      <fill>
        <patternFill patternType="solid">
          <bgColor rgb="FFFFFF99"/>
        </patternFill>
      </fill>
    </dxf>
  </rfmt>
  <rcc rId="2487" sId="2">
    <oc r="B30" t="inlineStr">
      <is>
        <t>Natural Gas: Carson Ice</t>
      </is>
    </oc>
    <nc r="B30" t="inlineStr">
      <is>
        <t>Natural Gas: Carson</t>
      </is>
    </nc>
  </rcc>
  <rcc rId="2488" sId="3">
    <oc r="I30">
      <v>262.78447427873999</v>
    </oc>
    <n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nc>
  </rcc>
  <rcc rId="2489" sId="3" numFmtId="4">
    <oc r="J30">
      <v>262.78447427873999</v>
    </oc>
    <n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nc>
  </rcc>
  <rcc rId="2490" sId="3">
    <oc r="K30">
      <v>262.78447427873999</v>
    </oc>
    <n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nc>
  </rcc>
  <rcc rId="2491" sId="3">
    <oc r="L30">
      <v>262.78447427873999</v>
    </oc>
    <n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nc>
  </rcc>
  <rcc rId="2492" sId="3">
    <oc r="M30">
      <v>262.78447427873999</v>
    </oc>
    <n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nc>
  </rcc>
  <rcc rId="2493" sId="3">
    <oc r="N30">
      <v>262.78447427873999</v>
    </oc>
    <n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nc>
  </rcc>
  <rcc rId="2494" sId="3" numFmtId="4">
    <oc r="I31">
      <v>772.07103002707004</v>
    </oc>
    <n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nc>
  </rcc>
  <rcc rId="2495" sId="3" numFmtId="4">
    <oc r="J31">
      <v>772.07103002707004</v>
    </oc>
    <n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nc>
  </rcc>
  <rcc rId="2496" sId="3" numFmtId="4">
    <oc r="K31">
      <v>772.07103002707004</v>
    </oc>
    <n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nc>
  </rcc>
  <rcc rId="2497" sId="3" numFmtId="4">
    <oc r="L31">
      <v>772.07103002707004</v>
    </oc>
    <n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nc>
  </rcc>
  <rcc rId="2498" sId="3" numFmtId="4">
    <oc r="M31">
      <v>772.07103002707004</v>
    </oc>
    <n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nc>
  </rcc>
  <rcc rId="2499" sId="3" numFmtId="4">
    <oc r="N31">
      <v>772.07103002707004</v>
    </oc>
    <n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nc>
  </rcc>
  <rfmt sheetId="3" sqref="I30:N31">
    <dxf>
      <fill>
        <patternFill patternType="solid">
          <bgColor rgb="FFFFFF99"/>
        </patternFill>
      </fill>
    </dxf>
  </rfmt>
  <rcc rId="2500" sId="3" numFmtId="4">
    <oc r="I32">
      <v>1.728</v>
    </oc>
    <nc r="I32">
      <f>'K:\2017\Regulatory Filings\CEC IEPR\supply forms\[Diagnostics_v6.3_012617_Middle (Rivalry)_030217_Case 1.xlsx]2012-2035 summary'!M21</f>
    </nc>
  </rcc>
  <rcc rId="2501" sId="3" numFmtId="4">
    <oc r="J32">
      <v>1.728</v>
    </oc>
    <nc r="J32">
      <f>'K:\2017\Regulatory Filings\CEC IEPR\supply forms\[Diagnostics_v6.3_012617_Middle (Rivalry)_030217_Case 1.xlsx]2012-2035 summary'!N21</f>
    </nc>
  </rcc>
  <rcc rId="2502" sId="3" numFmtId="4">
    <oc r="K32">
      <v>1.728</v>
    </oc>
    <nc r="K32">
      <f>'K:\2017\Regulatory Filings\CEC IEPR\supply forms\[Diagnostics_v6.3_012617_Middle (Rivalry)_030217_Case 1.xlsx]2012-2035 summary'!O21</f>
    </nc>
  </rcc>
  <rcc rId="2503" sId="3" numFmtId="4">
    <oc r="L32">
      <v>1.728</v>
    </oc>
    <nc r="L32">
      <f>'K:\2017\Regulatory Filings\CEC IEPR\supply forms\[Diagnostics_v6.3_012617_Middle (Rivalry)_030217_Case 1.xlsx]2012-2035 summary'!P21</f>
    </nc>
  </rcc>
  <rcc rId="2504" sId="3" numFmtId="4">
    <oc r="M32">
      <v>1.728</v>
    </oc>
    <nc r="M32">
      <f>'K:\2017\Regulatory Filings\CEC IEPR\supply forms\[Diagnostics_v6.3_012617_Middle (Rivalry)_030217_Case 1.xlsx]2012-2035 summary'!Q21</f>
    </nc>
  </rcc>
  <rcc rId="2505" sId="3" numFmtId="4">
    <oc r="N32">
      <v>1.728</v>
    </oc>
    <nc r="N32">
      <f>'K:\2017\Regulatory Filings\CEC IEPR\supply forms\[Diagnostics_v6.3_012617_Middle (Rivalry)_030217_Case 1.xlsx]2012-2035 summary'!R21</f>
    </nc>
  </rcc>
  <rcc rId="2506" sId="3" numFmtId="4">
    <oc r="I33">
      <v>734.01177076379008</v>
    </oc>
    <nc r="I33">
      <f>SUM('K:\2017\Regulatory Filings\CEC IEPR\supply forms\[Diagnostics_v6.3_012617_Middle (Rivalry)_030217_Case 1.xlsx]2012-2035 summary'!M12:M14)</f>
    </nc>
  </rcc>
  <rcc rId="2507" sId="3" numFmtId="4">
    <oc r="J33">
      <v>734.01177076379008</v>
    </oc>
    <nc r="J33">
      <f>SUM('K:\2017\Regulatory Filings\CEC IEPR\supply forms\[Diagnostics_v6.3_012617_Middle (Rivalry)_030217_Case 1.xlsx]2012-2035 summary'!N12:N14)</f>
    </nc>
  </rcc>
  <rcc rId="2508" sId="3" numFmtId="4">
    <oc r="K33">
      <v>734.01177076379008</v>
    </oc>
    <nc r="K33">
      <f>SUM('K:\2017\Regulatory Filings\CEC IEPR\supply forms\[Diagnostics_v6.3_012617_Middle (Rivalry)_030217_Case 1.xlsx]2012-2035 summary'!O12:O14)</f>
    </nc>
  </rcc>
  <rcc rId="2509" sId="3" numFmtId="4">
    <oc r="L33">
      <v>734.01177076379008</v>
    </oc>
    <nc r="L33">
      <f>SUM('K:\2017\Regulatory Filings\CEC IEPR\supply forms\[Diagnostics_v6.3_012617_Middle (Rivalry)_030217_Case 1.xlsx]2012-2035 summary'!P12:P14)</f>
    </nc>
  </rcc>
  <rcc rId="2510" sId="3" numFmtId="4">
    <oc r="M33">
      <v>734.01177076379008</v>
    </oc>
    <nc r="M33">
      <f>SUM('K:\2017\Regulatory Filings\CEC IEPR\supply forms\[Diagnostics_v6.3_012617_Middle (Rivalry)_030217_Case 1.xlsx]2012-2035 summary'!Q12:Q14)</f>
    </nc>
  </rcc>
  <rcc rId="2511" sId="3" numFmtId="4">
    <oc r="N33">
      <v>734.01177076379008</v>
    </oc>
    <nc r="N33">
      <f>SUM('K:\2017\Regulatory Filings\CEC IEPR\supply forms\[Diagnostics_v6.3_012617_Middle (Rivalry)_030217_Case 1.xlsx]2012-2035 summary'!R12:R14)</f>
    </nc>
  </rcc>
  <rfmt sheetId="3" sqref="I32:N33">
    <dxf>
      <fill>
        <patternFill patternType="solid">
          <bgColor rgb="FFFFFF99"/>
        </patternFill>
      </fill>
    </dxf>
  </rfmt>
  <rcc rId="2512" sId="2">
    <oc r="B43" t="inlineStr">
      <is>
        <t>Total: Hydro Plants larger than 30 MW - (LoonLake, UnionValley, Jaybird, WhiteRock)</t>
      </is>
    </oc>
    <nc r="B43" t="inlineStr">
      <is>
        <t>Total: Hydro Plants larger than 30 MW - (LoonLake, UnionValley, Jaybird, WhiteRock, Camino)</t>
      </is>
    </nc>
  </rcc>
  <rcc rId="2513" sId="3">
    <oc r="I43">
      <v>1612.1181195084498</v>
    </oc>
    <nc r="I43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nc>
  </rcc>
  <rcc rId="2514" sId="3">
    <oc r="J43">
      <v>1612.1181195084498</v>
    </oc>
    <nc r="J43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nc>
  </rcc>
  <rcc rId="2515" sId="3">
    <oc r="K43">
      <v>1612.1181195084498</v>
    </oc>
    <nc r="K43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nc>
  </rcc>
  <rcc rId="2516" sId="3">
    <oc r="L43">
      <v>1612.1181195084498</v>
    </oc>
    <nc r="L43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nc>
  </rcc>
  <rcc rId="2517" sId="3">
    <oc r="M43">
      <v>1612.1181195084498</v>
    </oc>
    <nc r="M43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nc>
  </rcc>
  <rcc rId="2518" sId="3">
    <oc r="N43">
      <v>1612.1181195084498</v>
    </oc>
    <nc r="N43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nc>
  </rcc>
  <rcc rId="2519" sId="3">
    <oc r="I44">
      <v>70.456105564929999</v>
    </oc>
    <nc r="I44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nc>
  </rcc>
  <rcc rId="2520" sId="3" numFmtId="4">
    <oc r="J44">
      <v>70.456105564929999</v>
    </oc>
    <nc r="J44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nc>
  </rcc>
  <rcc rId="2521" sId="3" numFmtId="4">
    <oc r="K44">
      <v>70.456105564929999</v>
    </oc>
    <nc r="K44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nc>
  </rcc>
  <rcc rId="2522" sId="3" numFmtId="4">
    <oc r="L44">
      <v>70.456105564929999</v>
    </oc>
    <nc r="L44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nc>
  </rcc>
  <rcc rId="2523" sId="3" numFmtId="4">
    <oc r="M44">
      <v>70.456105564929999</v>
    </oc>
    <nc r="M44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nc>
  </rcc>
  <rcc rId="2524" sId="3" numFmtId="4">
    <oc r="N44">
      <v>70.456105564929999</v>
    </oc>
    <nc r="N44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nc>
  </rcc>
  <rcc rId="2525" sId="3" numFmtId="4">
    <oc r="I50">
      <v>619.21145253941995</v>
    </oc>
    <nc r="I50">
      <f>SUM('K:\2017\Regulatory Filings\CEC IEPR\supply forms\[Diagnostics_v6.3_012617_Middle (Rivalry)_030217_Case 1.xlsx]2012-2035 summary'!M26:M28)</f>
    </nc>
  </rcc>
  <rcc rId="2526" sId="3" numFmtId="4">
    <oc r="J50">
      <v>619.21145253941995</v>
    </oc>
    <nc r="J50">
      <f>SUM('K:\2017\Regulatory Filings\CEC IEPR\supply forms\[Diagnostics_v6.3_012617_Middle (Rivalry)_030217_Case 1.xlsx]2012-2035 summary'!N26:N28)</f>
    </nc>
  </rcc>
  <rcc rId="2527" sId="3" numFmtId="4">
    <oc r="K50">
      <v>619.21145253941995</v>
    </oc>
    <nc r="K50">
      <f>SUM('K:\2017\Regulatory Filings\CEC IEPR\supply forms\[Diagnostics_v6.3_012617_Middle (Rivalry)_030217_Case 1.xlsx]2012-2035 summary'!O26:O28)</f>
    </nc>
  </rcc>
  <rcc rId="2528" sId="3" numFmtId="4">
    <oc r="L50">
      <v>619.21145253941995</v>
    </oc>
    <nc r="L50">
      <f>SUM('K:\2017\Regulatory Filings\CEC IEPR\supply forms\[Diagnostics_v6.3_012617_Middle (Rivalry)_030217_Case 1.xlsx]2012-2035 summary'!P26:P28)</f>
    </nc>
  </rcc>
  <rcc rId="2529" sId="3" numFmtId="4">
    <oc r="M50">
      <v>619.21145253941995</v>
    </oc>
    <nc r="M50">
      <f>SUM('K:\2017\Regulatory Filings\CEC IEPR\supply forms\[Diagnostics_v6.3_012617_Middle (Rivalry)_030217_Case 1.xlsx]2012-2035 summary'!Q26:Q28)</f>
    </nc>
  </rcc>
  <rcc rId="2530" sId="3" numFmtId="4">
    <oc r="N50">
      <v>619.21145253941995</v>
    </oc>
    <nc r="N50">
      <f>SUM('K:\2017\Regulatory Filings\CEC IEPR\supply forms\[Diagnostics_v6.3_012617_Middle (Rivalry)_030217_Case 1.xlsx]2012-2035 summary'!R26:R28)</f>
    </nc>
  </rcc>
  <rfmt sheetId="3" sqref="I50:N50">
    <dxf>
      <fill>
        <patternFill patternType="solid">
          <bgColor rgb="FFFFFF99"/>
        </patternFill>
      </fill>
    </dxf>
  </rfmt>
  <rfmt sheetId="3" sqref="I43:N44">
    <dxf>
      <fill>
        <patternFill patternType="solid">
          <bgColor rgb="FFFFFF99"/>
        </patternFill>
      </fill>
    </dxf>
  </rfmt>
  <rcc rId="2531" sId="3" numFmtId="4">
    <oc r="I87">
      <v>900</v>
    </oc>
    <nc r="I87">
      <f>'K:\2017\Regulatory Filings\CEC IEPR\supply forms\[Diagnostics_v6.3_012617_Middle (Rivalry)_030217_Case 1.xlsx]2012-2035 summary'!M29</f>
    </nc>
  </rcc>
  <rcc rId="2532" sId="3" numFmtId="4">
    <oc r="J87">
      <v>900</v>
    </oc>
    <nc r="J87">
      <f>'K:\2017\Regulatory Filings\CEC IEPR\supply forms\[Diagnostics_v6.3_012617_Middle (Rivalry)_030217_Case 1.xlsx]2012-2035 summary'!N29</f>
    </nc>
  </rcc>
  <rcc rId="2533" sId="3" numFmtId="4">
    <oc r="K87">
      <v>900</v>
    </oc>
    <nc r="K87">
      <f>'K:\2017\Regulatory Filings\CEC IEPR\supply forms\[Diagnostics_v6.3_012617_Middle (Rivalry)_030217_Case 1.xlsx]2012-2035 summary'!O29</f>
    </nc>
  </rcc>
  <rcc rId="2534" sId="3" numFmtId="4">
    <oc r="L87">
      <v>900</v>
    </oc>
    <nc r="L87">
      <f>'K:\2017\Regulatory Filings\CEC IEPR\supply forms\[Diagnostics_v6.3_012617_Middle (Rivalry)_030217_Case 1.xlsx]2012-2035 summary'!P29</f>
    </nc>
  </rcc>
  <rcc rId="2535" sId="3" numFmtId="4">
    <oc r="M87">
      <v>900</v>
    </oc>
    <nc r="M87">
      <f>'K:\2017\Regulatory Filings\CEC IEPR\supply forms\[Diagnostics_v6.3_012617_Middle (Rivalry)_030217_Case 1.xlsx]2012-2035 summary'!Q29</f>
    </nc>
  </rcc>
  <rcc rId="2536" sId="3" numFmtId="4">
    <oc r="N87">
      <v>900</v>
    </oc>
    <nc r="N87">
      <f>'K:\2017\Regulatory Filings\CEC IEPR\supply forms\[Diagnostics_v6.3_012617_Middle (Rivalry)_030217_Case 1.xlsx]2012-2035 summary'!R29</f>
    </nc>
  </rcc>
  <rfmt sheetId="3" sqref="I87:N87">
    <dxf>
      <fill>
        <patternFill patternType="solid">
          <bgColor rgb="FFFFFF99"/>
        </patternFill>
      </fill>
    </dxf>
  </rfmt>
  <rcc rId="2537" sId="3" numFmtId="4">
    <oc r="I74">
      <v>159</v>
    </oc>
    <nc r="I74">
      <f>'K:\2017\Regulatory Filings\CEC IEPR\supply forms\[Diagnostics_v6.3_012617_Middle (Rivalry)_030217_Case 1.xlsx]2012-2035 summary'!M30</f>
    </nc>
  </rcc>
  <rcc rId="2538" sId="3" numFmtId="4">
    <oc r="J74">
      <v>159</v>
    </oc>
    <nc r="J74">
      <f>'K:\2017\Regulatory Filings\CEC IEPR\supply forms\[Diagnostics_v6.3_012617_Middle (Rivalry)_030217_Case 1.xlsx]2012-2035 summary'!N30</f>
    </nc>
  </rcc>
  <rcc rId="2539" sId="3" numFmtId="4">
    <oc r="K74">
      <v>159</v>
    </oc>
    <nc r="K74">
      <f>'K:\2017\Regulatory Filings\CEC IEPR\supply forms\[Diagnostics_v6.3_012617_Middle (Rivalry)_030217_Case 1.xlsx]2012-2035 summary'!O30</f>
    </nc>
  </rcc>
  <rcc rId="2540" sId="3" numFmtId="4">
    <oc r="L74">
      <v>159</v>
    </oc>
    <nc r="L74">
      <f>'K:\2017\Regulatory Filings\CEC IEPR\supply forms\[Diagnostics_v6.3_012617_Middle (Rivalry)_030217_Case 1.xlsx]2012-2035 summary'!P30</f>
    </nc>
  </rcc>
  <rcc rId="2541" sId="3" numFmtId="4">
    <oc r="M74">
      <v>159</v>
    </oc>
    <nc r="M74">
      <f>'K:\2017\Regulatory Filings\CEC IEPR\supply forms\[Diagnostics_v6.3_012617_Middle (Rivalry)_030217_Case 1.xlsx]2012-2035 summary'!Q30</f>
    </nc>
  </rcc>
  <rcc rId="2542" sId="3" numFmtId="4">
    <oc r="N74">
      <v>159</v>
    </oc>
    <nc r="N74">
      <f>'K:\2017\Regulatory Filings\CEC IEPR\supply forms\[Diagnostics_v6.3_012617_Middle (Rivalry)_030217_Case 1.xlsx]2012-2035 summary'!R30</f>
    </nc>
  </rcc>
  <rfmt sheetId="3" sqref="I74:N74">
    <dxf>
      <fill>
        <patternFill patternType="solid">
          <bgColor rgb="FFFFFF99"/>
        </patternFill>
      </fill>
    </dxf>
  </rfmt>
  <rcc rId="2543" sId="3" numFmtId="4">
    <oc r="I75">
      <v>199</v>
    </oc>
    <nc r="I75">
      <f>'K:\2017\Regulatory Filings\CEC IEPR\supply forms\[Diagnostics_v6.3_012617_Middle (Rivalry)_030217_Case 1.xlsx]2012-2035 summary'!M32</f>
    </nc>
  </rcc>
  <rcc rId="2544" sId="3" numFmtId="4">
    <oc r="J75">
      <v>199</v>
    </oc>
    <nc r="J75">
      <f>'K:\2017\Regulatory Filings\CEC IEPR\supply forms\[Diagnostics_v6.3_012617_Middle (Rivalry)_030217_Case 1.xlsx]2012-2035 summary'!N32</f>
    </nc>
  </rcc>
  <rcc rId="2545" sId="3" numFmtId="4">
    <oc r="K75">
      <v>199</v>
    </oc>
    <nc r="K75">
      <f>'K:\2017\Regulatory Filings\CEC IEPR\supply forms\[Diagnostics_v6.3_012617_Middle (Rivalry)_030217_Case 1.xlsx]2012-2035 summary'!O32</f>
    </nc>
  </rcc>
  <rcc rId="2546" sId="3" numFmtId="4">
    <oc r="L75">
      <v>199</v>
    </oc>
    <nc r="L75">
      <f>'K:\2017\Regulatory Filings\CEC IEPR\supply forms\[Diagnostics_v6.3_012617_Middle (Rivalry)_030217_Case 1.xlsx]2012-2035 summary'!P32</f>
    </nc>
  </rcc>
  <rcc rId="2547" sId="3" numFmtId="4">
    <oc r="M75">
      <v>199</v>
    </oc>
    <nc r="M75">
      <f>'K:\2017\Regulatory Filings\CEC IEPR\supply forms\[Diagnostics_v6.3_012617_Middle (Rivalry)_030217_Case 1.xlsx]2012-2035 summary'!Q32</f>
    </nc>
  </rcc>
  <rcc rId="2548" sId="3" numFmtId="4">
    <oc r="N75">
      <v>199</v>
    </oc>
    <nc r="N75">
      <f>'K:\2017\Regulatory Filings\CEC IEPR\supply forms\[Diagnostics_v6.3_012617_Middle (Rivalry)_030217_Case 1.xlsx]2012-2035 summary'!R32</f>
    </nc>
  </rcc>
  <rfmt sheetId="3" sqref="I75:N75">
    <dxf>
      <fill>
        <patternFill patternType="solid">
          <bgColor rgb="FFFFFF99"/>
        </patternFill>
      </fill>
    </dxf>
  </rfmt>
  <rcc rId="2549" sId="3" numFmtId="4">
    <oc r="I76">
      <v>21</v>
    </oc>
    <nc r="I76">
      <f>'K:\2017\Regulatory Filings\CEC IEPR\supply forms\[Diagnostics_v6.3_012617_Middle (Rivalry)_030217_Case 1.xlsx]2012-2035 summary'!M43</f>
    </nc>
  </rcc>
  <rcc rId="2550" sId="3" numFmtId="4">
    <oc r="J76">
      <v>21</v>
    </oc>
    <nc r="J76">
      <f>'K:\2017\Regulatory Filings\CEC IEPR\supply forms\[Diagnostics_v6.3_012617_Middle (Rivalry)_030217_Case 1.xlsx]2012-2035 summary'!N43</f>
    </nc>
  </rcc>
  <rcc rId="2551" sId="3" numFmtId="4">
    <oc r="K76">
      <v>21</v>
    </oc>
    <nc r="K76">
      <f>'K:\2017\Regulatory Filings\CEC IEPR\supply forms\[Diagnostics_v6.3_012617_Middle (Rivalry)_030217_Case 1.xlsx]2012-2035 summary'!O43</f>
    </nc>
  </rcc>
  <rcc rId="2552" sId="3" numFmtId="4">
    <oc r="L76">
      <v>21</v>
    </oc>
    <nc r="L76">
      <f>'K:\2017\Regulatory Filings\CEC IEPR\supply forms\[Diagnostics_v6.3_012617_Middle (Rivalry)_030217_Case 1.xlsx]2012-2035 summary'!P43</f>
    </nc>
  </rcc>
  <rcc rId="2553" sId="3" numFmtId="4">
    <oc r="M76">
      <v>21</v>
    </oc>
    <nc r="M76">
      <f>'K:\2017\Regulatory Filings\CEC IEPR\supply forms\[Diagnostics_v6.3_012617_Middle (Rivalry)_030217_Case 1.xlsx]2012-2035 summary'!Q43</f>
    </nc>
  </rcc>
  <rcc rId="2554" sId="3" numFmtId="4">
    <oc r="N76">
      <v>21</v>
    </oc>
    <nc r="N76">
      <f>'K:\2017\Regulatory Filings\CEC IEPR\supply forms\[Diagnostics_v6.3_012617_Middle (Rivalry)_030217_Case 1.xlsx]2012-2035 summary'!R43</f>
    </nc>
  </rcc>
  <rfmt sheetId="3" sqref="I76:N76">
    <dxf>
      <fill>
        <patternFill patternType="solid">
          <bgColor rgb="FFFFFF99"/>
        </patternFill>
      </fill>
    </dxf>
  </rfmt>
  <rcc rId="2555" sId="3" numFmtId="4">
    <oc r="I70">
      <v>0</v>
    </oc>
    <nc r="I70">
      <f>'K:\2017\Regulatory Filings\CEC IEPR\supply forms\[Diagnostics_v6.3_012617_Middle (Rivalry)_030217_Case 1.xlsx]2012-2035 summary'!M53</f>
    </nc>
  </rcc>
  <rcc rId="2556" sId="3" numFmtId="4">
    <oc r="J70">
      <v>0</v>
    </oc>
    <nc r="J70">
      <f>'K:\2017\Regulatory Filings\CEC IEPR\supply forms\[Diagnostics_v6.3_012617_Middle (Rivalry)_030217_Case 1.xlsx]2012-2035 summary'!N53</f>
    </nc>
  </rcc>
  <rcc rId="2557" sId="3" numFmtId="4">
    <oc r="K70">
      <v>0</v>
    </oc>
    <nc r="K70">
      <f>'K:\2017\Regulatory Filings\CEC IEPR\supply forms\[Diagnostics_v6.3_012617_Middle (Rivalry)_030217_Case 1.xlsx]2012-2035 summary'!O53</f>
    </nc>
  </rcc>
  <rcc rId="2558" sId="3" numFmtId="4">
    <oc r="L70">
      <v>0</v>
    </oc>
    <nc r="L70">
      <f>'K:\2017\Regulatory Filings\CEC IEPR\supply forms\[Diagnostics_v6.3_012617_Middle (Rivalry)_030217_Case 1.xlsx]2012-2035 summary'!P53</f>
    </nc>
  </rcc>
  <rcc rId="2559" sId="3" numFmtId="4">
    <oc r="M70">
      <v>0</v>
    </oc>
    <nc r="M70">
      <f>'K:\2017\Regulatory Filings\CEC IEPR\supply forms\[Diagnostics_v6.3_012617_Middle (Rivalry)_030217_Case 1.xlsx]2012-2035 summary'!Q53</f>
    </nc>
  </rcc>
  <rcc rId="2560" sId="3" numFmtId="4">
    <oc r="N70">
      <v>0</v>
    </oc>
    <nc r="N70">
      <f>'K:\2017\Regulatory Filings\CEC IEPR\supply forms\[Diagnostics_v6.3_012617_Middle (Rivalry)_030217_Case 1.xlsx]2012-2035 summary'!R53</f>
    </nc>
  </rcc>
  <rfmt sheetId="3" sqref="I70:N70">
    <dxf>
      <fill>
        <patternFill patternType="solid">
          <bgColor rgb="FFFFFF99"/>
        </patternFill>
      </fill>
    </dxf>
  </rfmt>
  <rcc rId="2561" sId="3" numFmtId="4">
    <oc r="I69">
      <v>109</v>
    </oc>
    <nc r="I69">
      <f>SUM('K:\2017\Regulatory Filings\CEC IEPR\supply forms\[Diagnostics_v6.3_012617_Middle (Rivalry)_030217_Case 1.xlsx]2012-2035 summary'!M39:M40)</f>
    </nc>
  </rcc>
  <rcc rId="2562" sId="3" numFmtId="4">
    <oc r="J69">
      <v>109</v>
    </oc>
    <nc r="J69">
      <f>SUM('K:\2017\Regulatory Filings\CEC IEPR\supply forms\[Diagnostics_v6.3_012617_Middle (Rivalry)_030217_Case 1.xlsx]2012-2035 summary'!N39:N40)</f>
    </nc>
  </rcc>
  <rcc rId="2563" sId="3" numFmtId="4">
    <oc r="K69">
      <v>109</v>
    </oc>
    <nc r="K69">
      <f>SUM('K:\2017\Regulatory Filings\CEC IEPR\supply forms\[Diagnostics_v6.3_012617_Middle (Rivalry)_030217_Case 1.xlsx]2012-2035 summary'!O39:O40)</f>
    </nc>
  </rcc>
  <rcc rId="2564" sId="3" numFmtId="4">
    <oc r="L69">
      <v>109</v>
    </oc>
    <nc r="L69">
      <f>SUM('K:\2017\Regulatory Filings\CEC IEPR\supply forms\[Diagnostics_v6.3_012617_Middle (Rivalry)_030217_Case 1.xlsx]2012-2035 summary'!P39:P40)</f>
    </nc>
  </rcc>
  <rcc rId="2565" sId="3" numFmtId="4">
    <oc r="M69">
      <v>109</v>
    </oc>
    <nc r="M69">
      <f>SUM('K:\2017\Regulatory Filings\CEC IEPR\supply forms\[Diagnostics_v6.3_012617_Middle (Rivalry)_030217_Case 1.xlsx]2012-2035 summary'!Q39:Q40)</f>
    </nc>
  </rcc>
  <rcc rId="2566" sId="3" numFmtId="4">
    <oc r="N69">
      <v>109</v>
    </oc>
    <nc r="N69">
      <f>SUM('K:\2017\Regulatory Filings\CEC IEPR\supply forms\[Diagnostics_v6.3_012617_Middle (Rivalry)_030217_Case 1.xlsx]2012-2035 summary'!R39:R40)</f>
    </nc>
  </rcc>
  <rfmt sheetId="3" sqref="I69:N69">
    <dxf>
      <fill>
        <patternFill patternType="solid">
          <bgColor rgb="FFFFFF99"/>
        </patternFill>
      </fill>
    </dxf>
  </rfmt>
  <rcc rId="2567" sId="3" numFmtId="4">
    <oc r="I67">
      <v>127</v>
    </oc>
    <nc r="I67">
      <f>SUM('K:\2017\Regulatory Filings\CEC IEPR\supply forms\[Diagnostics_v6.3_012617_Middle (Rivalry)_030217_Case 1.xlsx]2012-2035 summary'!M41)</f>
    </nc>
  </rcc>
  <rcc rId="2568" sId="3" numFmtId="4">
    <oc r="J67">
      <v>127</v>
    </oc>
    <nc r="J67">
      <f>SUM('K:\2017\Regulatory Filings\CEC IEPR\supply forms\[Diagnostics_v6.3_012617_Middle (Rivalry)_030217_Case 1.xlsx]2012-2035 summary'!N41)</f>
    </nc>
  </rcc>
  <rcc rId="2569" sId="3" numFmtId="4">
    <oc r="K67">
      <v>127</v>
    </oc>
    <nc r="K67">
      <f>SUM('K:\2017\Regulatory Filings\CEC IEPR\supply forms\[Diagnostics_v6.3_012617_Middle (Rivalry)_030217_Case 1.xlsx]2012-2035 summary'!O41)</f>
    </nc>
  </rcc>
  <rcc rId="2570" sId="3" numFmtId="4">
    <oc r="L67">
      <v>127</v>
    </oc>
    <nc r="L67">
      <f>SUM('K:\2017\Regulatory Filings\CEC IEPR\supply forms\[Diagnostics_v6.3_012617_Middle (Rivalry)_030217_Case 1.xlsx]2012-2035 summary'!P41)</f>
    </nc>
  </rcc>
  <rcc rId="2571" sId="3" numFmtId="4">
    <oc r="M67">
      <v>127</v>
    </oc>
    <nc r="M67">
      <f>SUM('K:\2017\Regulatory Filings\CEC IEPR\supply forms\[Diagnostics_v6.3_012617_Middle (Rivalry)_030217_Case 1.xlsx]2012-2035 summary'!Q41)</f>
    </nc>
  </rcc>
  <rcc rId="2572" sId="3" numFmtId="4">
    <oc r="N67">
      <v>127</v>
    </oc>
    <nc r="N67">
      <f>SUM('K:\2017\Regulatory Filings\CEC IEPR\supply forms\[Diagnostics_v6.3_012617_Middle (Rivalry)_030217_Case 1.xlsx]2012-2035 summary'!R41)</f>
    </nc>
  </rcc>
  <rfmt sheetId="3" sqref="I67:N67">
    <dxf>
      <fill>
        <patternFill patternType="solid">
          <bgColor rgb="FFFFFF99"/>
        </patternFill>
      </fill>
    </dxf>
  </rfmt>
  <rcc rId="2573" sId="3" numFmtId="4">
    <oc r="I94">
      <v>710</v>
    </oc>
    <nc r="I94">
      <f>'K:\2017\Regulatory Filings\CEC IEPR\supply forms\[Diagnostics_v6.3_012617_Middle (Rivalry)_030217_Case 1.xlsx]2012-2035 summary'!M25-I64</f>
    </nc>
  </rcc>
  <rcc rId="2574" sId="3" numFmtId="4">
    <oc r="J94">
      <v>710</v>
    </oc>
    <nc r="J94">
      <f>'K:\2017\Regulatory Filings\CEC IEPR\supply forms\[Diagnostics_v6.3_012617_Middle (Rivalry)_030217_Case 1.xlsx]2012-2035 summary'!N25-J64</f>
    </nc>
  </rcc>
  <rcc rId="2575" sId="3" numFmtId="4">
    <oc r="K94">
      <v>710</v>
    </oc>
    <nc r="K94">
      <f>'K:\2017\Regulatory Filings\CEC IEPR\supply forms\[Diagnostics_v6.3_012617_Middle (Rivalry)_030217_Case 1.xlsx]2012-2035 summary'!O25-K64</f>
    </nc>
  </rcc>
  <rcc rId="2576" sId="3" numFmtId="4">
    <oc r="L94">
      <v>710</v>
    </oc>
    <nc r="L94">
      <f>'K:\2017\Regulatory Filings\CEC IEPR\supply forms\[Diagnostics_v6.3_012617_Middle (Rivalry)_030217_Case 1.xlsx]2012-2035 summary'!P25-L64</f>
    </nc>
  </rcc>
  <rcc rId="2577" sId="3" numFmtId="4">
    <oc r="M94">
      <v>710</v>
    </oc>
    <nc r="M94">
      <f>'K:\2017\Regulatory Filings\CEC IEPR\supply forms\[Diagnostics_v6.3_012617_Middle (Rivalry)_030217_Case 1.xlsx]2012-2035 summary'!Q25-M64</f>
    </nc>
  </rcc>
  <rcc rId="2578" sId="3" numFmtId="4">
    <oc r="N94">
      <v>710</v>
    </oc>
    <nc r="N94">
      <f>'K:\2017\Regulatory Filings\CEC IEPR\supply forms\[Diagnostics_v6.3_012617_Middle (Rivalry)_030217_Case 1.xlsx]2012-2035 summary'!R25-N64</f>
    </nc>
  </rcc>
  <rfmt sheetId="3" sqref="I94:N94">
    <dxf>
      <fill>
        <patternFill patternType="solid">
          <bgColor rgb="FFFFFF99"/>
        </patternFill>
      </fill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4" sId="3">
    <nc r="C94">
      <f>'K:\2017\Regulatory Filings\CEC IEPR\supply forms\[SMUD_2017_IEPR_Supply_Forms - ES - Mary Turner.xlsx]S-2 Energy Balance'!C94</f>
    </nc>
  </rcc>
  <rcc rId="2585" sId="3" numFmtId="4">
    <oc r="D94">
      <v>581</v>
    </oc>
    <nc r="D94">
      <f>'K:\2017\Regulatory Filings\CEC IEPR\supply forms\[SMUD_2017_IEPR_Supply_Forms - ES - Mary Turner.xlsx]S-2 Energy Balance'!D94</f>
    </nc>
  </rcc>
  <rcc rId="2586" sId="3">
    <nc r="C95">
      <f>'K:\2017\Regulatory Filings\CEC IEPR\supply forms\[SMUD_2017_IEPR_Supply_Forms - ES - Mary Turner.xlsx]S-2 Energy Balance'!C95</f>
    </nc>
  </rcc>
  <rcc rId="2587" sId="3" numFmtId="4">
    <oc r="D95">
      <v>33</v>
    </oc>
    <nc r="D95">
      <f>'K:\2017\Regulatory Filings\CEC IEPR\supply forms\[SMUD_2017_IEPR_Supply_Forms - ES - Mary Turner.xlsx]S-2 Energy Balance'!D95</f>
    </nc>
  </rcc>
  <rcc rId="2588" sId="3">
    <nc r="C96">
      <f>'K:\2017\Regulatory Filings\CEC IEPR\supply forms\[SMUD_2017_IEPR_Supply_Forms - ES - Mary Turner.xlsx]S-2 Energy Balance'!C96</f>
    </nc>
  </rcc>
  <rcc rId="2589" sId="3" numFmtId="4">
    <oc r="D96">
      <v>2.9</v>
    </oc>
    <nc r="D96">
      <f>'K:\2017\Regulatory Filings\CEC IEPR\supply forms\[SMUD_2017_IEPR_Supply_Forms - ES - Mary Turner.xlsx]S-2 Energy Balance'!D96</f>
    </nc>
  </rcc>
  <rcc rId="2590" sId="3">
    <nc r="B110" t="inlineStr">
      <is>
        <t>Energy associated with biogas burned at Cosumnes.</t>
      </is>
    </nc>
  </rcc>
  <rcc rId="2591" sId="3">
    <nc r="A88" t="inlineStr">
      <is>
        <t>18e</t>
      </is>
    </nc>
  </rcc>
  <rcc rId="2592" sId="3">
    <nc r="A89" t="inlineStr">
      <is>
        <t>18f</t>
      </is>
    </nc>
  </rcc>
  <rcc rId="2593" sId="3">
    <nc r="A90" t="inlineStr">
      <is>
        <t>18e</t>
      </is>
    </nc>
  </rcc>
  <rcc rId="2594" sId="3">
    <nc r="A91" t="inlineStr">
      <is>
        <t>18f</t>
      </is>
    </nc>
  </rcc>
  <rcc rId="2595" sId="3">
    <nc r="A68" t="inlineStr">
      <is>
        <t>18g</t>
      </is>
    </nc>
  </rcc>
  <rcc rId="2596" sId="3">
    <nc r="A69" t="inlineStr">
      <is>
        <t>18h</t>
      </is>
    </nc>
  </rcc>
  <rrc rId="2597" sId="3" eol="1" ref="A113:XFD113" action="insertRow"/>
  <rrc rId="2598" sId="3" eol="1" ref="A114:XFD114" action="insertRow"/>
  <rrc rId="2599" sId="3" eol="1" ref="A115:XFD115" action="insertRow"/>
  <rrc rId="2600" sId="3" eol="1" ref="A116:XFD116" action="insertRow"/>
  <rrc rId="2601" sId="3" eol="1" ref="A117:XFD117" action="insertRow"/>
  <rrc rId="2602" sId="3" eol="1" ref="A118:XFD118" action="insertRow"/>
  <rrc rId="2603" sId="3" eol="1" ref="A119:XFD119" action="insertRow"/>
  <rrc rId="2604" sId="3" eol="1" ref="A120:XFD120" action="insertRow"/>
  <rrc rId="2605" sId="3" eol="1" ref="A121:XFD121" action="insertRow"/>
  <rrc rId="2606" sId="3" eol="1" ref="A122:XFD122" action="insertRow"/>
  <rcc rId="2607" sId="3">
    <nc r="A70" t="inlineStr">
      <is>
        <t>18i</t>
      </is>
    </nc>
  </rcc>
  <rcc rId="2608" sId="3">
    <nc r="A71" t="inlineStr">
      <is>
        <t>18j</t>
      </is>
    </nc>
  </rcc>
  <rcc rId="2609" sId="3">
    <nc r="A72" t="inlineStr">
      <is>
        <t>18k</t>
      </is>
    </nc>
  </rcc>
  <rcc rId="2610" sId="3">
    <nc r="A73" t="inlineStr">
      <is>
        <t>18l</t>
      </is>
    </nc>
  </rcc>
  <rcc rId="2611" sId="3">
    <nc r="A74" t="inlineStr">
      <is>
        <t>18m</t>
      </is>
    </nc>
  </rcc>
  <rcc rId="2612" sId="3">
    <nc r="A75" t="inlineStr">
      <is>
        <t>18n</t>
      </is>
    </nc>
  </rcc>
  <rcc rId="2613" sId="3">
    <nc r="A76" t="inlineStr">
      <is>
        <t>18o</t>
      </is>
    </nc>
  </rcc>
  <rcc rId="2614" sId="3">
    <nc r="A77" t="inlineStr">
      <is>
        <t>18p</t>
      </is>
    </nc>
  </rcc>
  <rcc rId="2615" sId="3">
    <nc r="A78" t="inlineStr">
      <is>
        <t>18q</t>
      </is>
    </nc>
  </rcc>
  <rcc rId="2616" sId="3">
    <nc r="A79" t="inlineStr">
      <is>
        <t>18r</t>
      </is>
    </nc>
  </rcc>
  <rcc rId="2617" sId="3">
    <nc r="A80" t="inlineStr">
      <is>
        <t>18s</t>
      </is>
    </nc>
  </rcc>
  <rcc rId="2618" sId="3">
    <nc r="A81" t="inlineStr">
      <is>
        <t>18t</t>
      </is>
    </nc>
  </rcc>
  <rcc rId="2619" sId="3">
    <nc r="A82" t="inlineStr">
      <is>
        <t>18u</t>
      </is>
    </nc>
  </rcc>
  <rcc rId="2620" sId="3">
    <nc r="A83" t="inlineStr">
      <is>
        <t>18v</t>
      </is>
    </nc>
  </rcc>
  <rcc rId="2621" sId="3">
    <nc r="A84" t="inlineStr">
      <is>
        <t>18w</t>
      </is>
    </nc>
  </rcc>
  <rcc rId="2622" sId="3">
    <nc r="A85" t="inlineStr">
      <is>
        <t>18x</t>
      </is>
    </nc>
  </rcc>
  <rcc rId="2623" sId="3">
    <nc r="A86" t="inlineStr">
      <is>
        <t>18y</t>
      </is>
    </nc>
  </rcc>
  <rcc rId="2624" sId="3">
    <nc r="A87" t="inlineStr">
      <is>
        <t>18z</t>
      </is>
    </nc>
  </rcc>
  <rm rId="2625" sheetId="3" source="C112:E129" destination="C125:E142" sourceSheetId="3">
    <rfmt sheetId="3" sqref="C130" start="0" length="0">
      <dxf>
        <alignment horizontal="right" vertical="center" readingOrder="0"/>
      </dxf>
    </rfmt>
    <rfmt sheetId="3" sqref="D130" start="0" length="0">
      <dxf>
        <alignment horizontal="right" vertical="center" readingOrder="0"/>
      </dxf>
    </rfmt>
    <rfmt sheetId="3" sqref="E130" start="0" length="0">
      <dxf>
        <numFmt numFmtId="6" formatCode="#,##0_);[Red]\(#,##0\)"/>
        <alignment vertical="center" readingOrder="0"/>
      </dxf>
    </rfmt>
    <rfmt sheetId="3" sqref="C131" start="0" length="0">
      <dxf>
        <alignment horizontal="right" vertical="center" readingOrder="0"/>
      </dxf>
    </rfmt>
    <rfmt sheetId="3" sqref="D131" start="0" length="0">
      <dxf>
        <alignment horizontal="right" vertical="center" readingOrder="0"/>
      </dxf>
    </rfmt>
    <rfmt sheetId="3" sqref="E131" start="0" length="0">
      <dxf>
        <numFmt numFmtId="6" formatCode="#,##0_);[Red]\(#,##0\)"/>
        <alignment vertical="center" readingOrder="0"/>
      </dxf>
    </rfmt>
    <rfmt sheetId="3" sqref="C132" start="0" length="0">
      <dxf>
        <alignment horizontal="right" vertical="center" readingOrder="0"/>
      </dxf>
    </rfmt>
    <rfmt sheetId="3" sqref="D132" start="0" length="0">
      <dxf>
        <alignment horizontal="right" vertical="center" readingOrder="0"/>
      </dxf>
    </rfmt>
    <rfmt sheetId="3" sqref="E132" start="0" length="0">
      <dxf>
        <numFmt numFmtId="6" formatCode="#,##0_);[Red]\(#,##0\)"/>
        <alignment vertical="center" readingOrder="0"/>
      </dxf>
    </rfmt>
    <rfmt sheetId="3" sqref="C133" start="0" length="0">
      <dxf>
        <alignment horizontal="right" vertical="center" readingOrder="0"/>
      </dxf>
    </rfmt>
    <rfmt sheetId="3" sqref="D133" start="0" length="0">
      <dxf>
        <alignment horizontal="right" vertical="center" readingOrder="0"/>
      </dxf>
    </rfmt>
    <rfmt sheetId="3" sqref="E133" start="0" length="0">
      <dxf>
        <numFmt numFmtId="6" formatCode="#,##0_);[Red]\(#,##0\)"/>
        <alignment vertical="center" readingOrder="0"/>
      </dxf>
    </rfmt>
    <rfmt sheetId="3" sqref="C134" start="0" length="0">
      <dxf>
        <alignment horizontal="right" vertical="center" readingOrder="0"/>
      </dxf>
    </rfmt>
    <rfmt sheetId="3" sqref="D134" start="0" length="0">
      <dxf>
        <alignment horizontal="right" vertical="center" readingOrder="0"/>
      </dxf>
    </rfmt>
    <rfmt sheetId="3" sqref="E134" start="0" length="0">
      <dxf>
        <numFmt numFmtId="6" formatCode="#,##0_);[Red]\(#,##0\)"/>
        <alignment vertical="center" readingOrder="0"/>
      </dxf>
    </rfmt>
    <rfmt sheetId="3" sqref="C135" start="0" length="0">
      <dxf>
        <alignment horizontal="right" vertical="center" readingOrder="0"/>
      </dxf>
    </rfmt>
    <rfmt sheetId="3" sqref="D135" start="0" length="0">
      <dxf>
        <alignment horizontal="right" vertical="center" readingOrder="0"/>
      </dxf>
    </rfmt>
    <rfmt sheetId="3" sqref="E135" start="0" length="0">
      <dxf>
        <numFmt numFmtId="6" formatCode="#,##0_);[Red]\(#,##0\)"/>
        <alignment vertical="center" readingOrder="0"/>
      </dxf>
    </rfmt>
    <rfmt sheetId="3" sqref="C136" start="0" length="0">
      <dxf>
        <alignment horizontal="right" vertical="center" readingOrder="0"/>
      </dxf>
    </rfmt>
    <rfmt sheetId="3" sqref="D136" start="0" length="0">
      <dxf>
        <alignment horizontal="right" vertical="center" readingOrder="0"/>
      </dxf>
    </rfmt>
    <rfmt sheetId="3" sqref="E136" start="0" length="0">
      <dxf>
        <numFmt numFmtId="6" formatCode="#,##0_);[Red]\(#,##0\)"/>
        <alignment vertical="center" readingOrder="0"/>
      </dxf>
    </rfmt>
    <rfmt sheetId="3" sqref="C137" start="0" length="0">
      <dxf>
        <alignment horizontal="right" vertical="center" readingOrder="0"/>
      </dxf>
    </rfmt>
    <rfmt sheetId="3" sqref="D137" start="0" length="0">
      <dxf>
        <alignment horizontal="right" vertical="center" readingOrder="0"/>
      </dxf>
    </rfmt>
    <rfmt sheetId="3" sqref="E137" start="0" length="0">
      <dxf>
        <numFmt numFmtId="6" formatCode="#,##0_);[Red]\(#,##0\)"/>
        <alignment vertical="center" readingOrder="0"/>
      </dxf>
    </rfmt>
    <rfmt sheetId="3" sqref="C138" start="0" length="0">
      <dxf>
        <alignment horizontal="right" vertical="center" readingOrder="0"/>
      </dxf>
    </rfmt>
    <rfmt sheetId="3" sqref="D138" start="0" length="0">
      <dxf>
        <alignment horizontal="right" vertical="center" readingOrder="0"/>
      </dxf>
    </rfmt>
    <rfmt sheetId="3" sqref="E138" start="0" length="0">
      <dxf>
        <numFmt numFmtId="6" formatCode="#,##0_);[Red]\(#,##0\)"/>
        <alignment vertical="center" readingOrder="0"/>
      </dxf>
    </rfmt>
    <rfmt sheetId="3" sqref="C139" start="0" length="0">
      <dxf>
        <alignment horizontal="right" vertical="center" readingOrder="0"/>
      </dxf>
    </rfmt>
    <rfmt sheetId="3" sqref="D139" start="0" length="0">
      <dxf>
        <alignment horizontal="right" vertical="center" readingOrder="0"/>
      </dxf>
    </rfmt>
    <rfmt sheetId="3" sqref="E139" start="0" length="0">
      <dxf>
        <numFmt numFmtId="6" formatCode="#,##0_);[Red]\(#,##0\)"/>
        <alignment vertical="center" readingOrder="0"/>
      </dxf>
    </rfmt>
    <rfmt sheetId="3" sqref="C140" start="0" length="0">
      <dxf>
        <alignment horizontal="right" vertical="center" readingOrder="0"/>
      </dxf>
    </rfmt>
    <rfmt sheetId="3" sqref="D140" start="0" length="0">
      <dxf>
        <alignment horizontal="right" vertical="center" readingOrder="0"/>
      </dxf>
    </rfmt>
    <rfmt sheetId="3" sqref="E140" start="0" length="0">
      <dxf>
        <numFmt numFmtId="6" formatCode="#,##0_);[Red]\(#,##0\)"/>
        <alignment vertical="center" readingOrder="0"/>
      </dxf>
    </rfmt>
    <rfmt sheetId="3" sqref="C141" start="0" length="0">
      <dxf>
        <alignment horizontal="right" vertical="center" readingOrder="0"/>
      </dxf>
    </rfmt>
    <rfmt sheetId="3" sqref="D141" start="0" length="0">
      <dxf>
        <alignment horizontal="right" vertical="center" readingOrder="0"/>
      </dxf>
    </rfmt>
    <rfmt sheetId="3" sqref="E141" start="0" length="0">
      <dxf>
        <numFmt numFmtId="6" formatCode="#,##0_);[Red]\(#,##0\)"/>
        <alignment vertical="center" readingOrder="0"/>
      </dxf>
    </rfmt>
    <rfmt sheetId="3" sqref="C142" start="0" length="0">
      <dxf>
        <alignment horizontal="right" vertical="center" readingOrder="0"/>
      </dxf>
    </rfmt>
    <rfmt sheetId="3" sqref="D142" start="0" length="0">
      <dxf>
        <alignment horizontal="right" vertical="center" readingOrder="0"/>
      </dxf>
    </rfmt>
    <rfmt sheetId="3" sqref="E142" start="0" length="0">
      <dxf>
        <numFmt numFmtId="6" formatCode="#,##0_);[Red]\(#,##0\)"/>
        <alignment vertical="center" readingOrder="0"/>
      </dxf>
    </rfmt>
  </rm>
  <rrc rId="2626" sId="3" eol="1" ref="A123:XFD123" action="insertRow"/>
  <rrc rId="2627" sId="3" eol="1" ref="A124:XFD124" action="insertRow"/>
  <rrc rId="2628" sId="3" ref="A125:XFD125" action="deleteRow">
    <rfmt sheetId="3" xfDxf="1" sqref="A125:XFD125" start="0" length="0">
      <dxf>
        <alignment vertical="center" readingOrder="0"/>
      </dxf>
    </rfmt>
    <rfmt sheetId="3" sqref="A125" start="0" length="0">
      <dxf>
        <alignment horizontal="center" readingOrder="0"/>
      </dxf>
    </rfmt>
    <rfmt sheetId="3" sqref="B12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3" sqref="C125" start="0" length="0">
      <dxf>
        <alignment horizontal="right" readingOrder="0"/>
      </dxf>
    </rfmt>
    <rfmt sheetId="3" sqref="D125" start="0" length="0">
      <dxf>
        <alignment horizontal="right" readingOrder="0"/>
      </dxf>
    </rfmt>
    <rfmt sheetId="3" sqref="E125" start="0" length="0">
      <dxf>
        <numFmt numFmtId="6" formatCode="#,##0_);[Red]\(#,##0\)"/>
      </dxf>
    </rfmt>
    <rfmt sheetId="3" sqref="F125" start="0" length="0">
      <dxf>
        <numFmt numFmtId="6" formatCode="#,##0_);[Red]\(#,##0\)"/>
      </dxf>
    </rfmt>
    <rfmt sheetId="3" sqref="G125" start="0" length="0">
      <dxf>
        <numFmt numFmtId="3" formatCode="#,##0"/>
      </dxf>
    </rfmt>
    <rfmt sheetId="3" sqref="H125" start="0" length="0">
      <dxf>
        <numFmt numFmtId="3" formatCode="#,##0"/>
      </dxf>
    </rfmt>
    <rfmt sheetId="3" sqref="I125" start="0" length="0">
      <dxf>
        <numFmt numFmtId="3" formatCode="#,##0"/>
      </dxf>
    </rfmt>
    <rfmt sheetId="3" sqref="J125" start="0" length="0">
      <dxf>
        <numFmt numFmtId="3" formatCode="#,##0"/>
      </dxf>
    </rfmt>
    <rfmt sheetId="3" sqref="K125" start="0" length="0">
      <dxf>
        <numFmt numFmtId="3" formatCode="#,##0"/>
      </dxf>
    </rfmt>
    <rfmt sheetId="3" sqref="L125" start="0" length="0">
      <dxf>
        <numFmt numFmtId="3" formatCode="#,##0"/>
      </dxf>
    </rfmt>
    <rfmt sheetId="3" sqref="M125" start="0" length="0">
      <dxf>
        <numFmt numFmtId="3" formatCode="#,##0"/>
      </dxf>
    </rfmt>
    <rfmt sheetId="3" sqref="N125" start="0" length="0">
      <dxf>
        <numFmt numFmtId="3" formatCode="#,##0"/>
      </dxf>
    </rfmt>
  </rrc>
  <rrc rId="2629" sId="3" ref="A125:XFD125" action="deleteRow">
    <rfmt sheetId="3" xfDxf="1" sqref="A125:XFD125" start="0" length="0">
      <dxf>
        <alignment vertical="center" readingOrder="0"/>
      </dxf>
    </rfmt>
    <rfmt sheetId="3" sqref="A125" start="0" length="0">
      <dxf>
        <alignment horizontal="center" readingOrder="0"/>
      </dxf>
    </rfmt>
    <rfmt sheetId="3" sqref="B12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3" sqref="C125" start="0" length="0">
      <dxf>
        <alignment horizontal="right" readingOrder="0"/>
      </dxf>
    </rfmt>
    <rfmt sheetId="3" sqref="D125" start="0" length="0">
      <dxf>
        <alignment horizontal="right" readingOrder="0"/>
      </dxf>
    </rfmt>
    <rfmt sheetId="3" sqref="E125" start="0" length="0">
      <dxf>
        <numFmt numFmtId="6" formatCode="#,##0_);[Red]\(#,##0\)"/>
      </dxf>
    </rfmt>
    <rfmt sheetId="3" sqref="F125" start="0" length="0">
      <dxf>
        <numFmt numFmtId="6" formatCode="#,##0_);[Red]\(#,##0\)"/>
      </dxf>
    </rfmt>
    <rfmt sheetId="3" sqref="G125" start="0" length="0">
      <dxf>
        <numFmt numFmtId="3" formatCode="#,##0"/>
      </dxf>
    </rfmt>
    <rfmt sheetId="3" sqref="H125" start="0" length="0">
      <dxf>
        <numFmt numFmtId="3" formatCode="#,##0"/>
      </dxf>
    </rfmt>
    <rfmt sheetId="3" sqref="I125" start="0" length="0">
      <dxf>
        <numFmt numFmtId="3" formatCode="#,##0"/>
      </dxf>
    </rfmt>
    <rfmt sheetId="3" sqref="J125" start="0" length="0">
      <dxf>
        <numFmt numFmtId="3" formatCode="#,##0"/>
      </dxf>
    </rfmt>
    <rfmt sheetId="3" sqref="K125" start="0" length="0">
      <dxf>
        <numFmt numFmtId="3" formatCode="#,##0"/>
      </dxf>
    </rfmt>
    <rfmt sheetId="3" sqref="L125" start="0" length="0">
      <dxf>
        <numFmt numFmtId="3" formatCode="#,##0"/>
      </dxf>
    </rfmt>
    <rfmt sheetId="3" sqref="M125" start="0" length="0">
      <dxf>
        <numFmt numFmtId="3" formatCode="#,##0"/>
      </dxf>
    </rfmt>
    <rfmt sheetId="3" sqref="N125" start="0" length="0">
      <dxf>
        <numFmt numFmtId="3" formatCode="#,##0"/>
      </dxf>
    </rfmt>
  </rrc>
  <rfmt sheetId="3" sqref="D118" start="0" length="0">
    <dxf>
      <alignment horizontal="right" readingOrder="0"/>
    </dxf>
  </rfmt>
  <rfmt sheetId="3" sqref="D119" start="0" length="0">
    <dxf>
      <alignment horizontal="right" readingOrder="0"/>
    </dxf>
  </rfmt>
  <rfmt sheetId="3" sqref="D120" start="0" length="0">
    <dxf>
      <alignment horizontal="right" readingOrder="0"/>
    </dxf>
  </rfmt>
  <rfmt sheetId="3" sqref="D121" start="0" length="0">
    <dxf>
      <alignment horizontal="right" readingOrder="0"/>
    </dxf>
  </rfmt>
  <rfmt sheetId="3" sqref="D122" start="0" length="0">
    <dxf>
      <alignment horizontal="right" readingOrder="0"/>
    </dxf>
  </rfmt>
  <rfmt sheetId="3" sqref="C117" start="0" length="0">
    <dxf>
      <alignment horizontal="right" readingOrder="0"/>
    </dxf>
  </rfmt>
  <rfmt sheetId="3" sqref="C118" start="0" length="0">
    <dxf>
      <alignment horizontal="right" readingOrder="0"/>
    </dxf>
  </rfmt>
  <rfmt sheetId="3" sqref="C119" start="0" length="0">
    <dxf>
      <alignment horizontal="right" readingOrder="0"/>
    </dxf>
  </rfmt>
  <rfmt sheetId="3" sqref="C120" start="0" length="0">
    <dxf>
      <alignment horizontal="right" readingOrder="0"/>
    </dxf>
  </rfmt>
  <rfmt sheetId="3" sqref="C121" start="0" length="0">
    <dxf>
      <alignment horizontal="right" readingOrder="0"/>
    </dxf>
  </rfmt>
  <rfmt sheetId="3" sqref="C122" start="0" length="0">
    <dxf>
      <alignment horizontal="right" readingOrder="0"/>
    </dxf>
  </rfmt>
  <rcc rId="2630" sId="3">
    <oc r="A94" t="inlineStr">
      <is>
        <t>19d</t>
      </is>
    </oc>
    <nc r="A94" t="inlineStr">
      <is>
        <t>19c</t>
      </is>
    </nc>
  </rcc>
  <rcc rId="2631" sId="3">
    <oc r="A95" t="inlineStr">
      <is>
        <t>19e</t>
      </is>
    </oc>
    <nc r="A95" t="inlineStr">
      <is>
        <t>19d</t>
      </is>
    </nc>
  </rcc>
  <rcc rId="2632" sId="3">
    <oc r="A96" t="inlineStr">
      <is>
        <t>19f</t>
      </is>
    </oc>
    <nc r="A96" t="inlineStr">
      <is>
        <t>19e</t>
      </is>
    </nc>
  </rcc>
  <rcc rId="2633" sId="3">
    <oc r="A97" t="inlineStr">
      <is>
        <t>19g</t>
      </is>
    </oc>
    <nc r="A97" t="inlineStr">
      <is>
        <t>19f</t>
      </is>
    </nc>
  </rcc>
  <rcc rId="2634" sId="3">
    <oc r="A98" t="inlineStr">
      <is>
        <t>19h</t>
      </is>
    </oc>
    <nc r="A98" t="inlineStr">
      <is>
        <t>19g</t>
      </is>
    </nc>
  </rcc>
  <rcc rId="2635" sId="2">
    <oc r="A94" t="inlineStr">
      <is>
        <t>19d</t>
      </is>
    </oc>
    <nc r="A94" t="inlineStr">
      <is>
        <t>19c</t>
      </is>
    </nc>
  </rcc>
  <rcc rId="2636" sId="2">
    <oc r="A95" t="inlineStr">
      <is>
        <t>19e</t>
      </is>
    </oc>
    <nc r="A95" t="inlineStr">
      <is>
        <t>19d</t>
      </is>
    </nc>
  </rcc>
  <rcc rId="2637" sId="2">
    <oc r="A96" t="inlineStr">
      <is>
        <t>19f</t>
      </is>
    </oc>
    <nc r="A96" t="inlineStr">
      <is>
        <t>19e</t>
      </is>
    </nc>
  </rcc>
  <rcc rId="2638" sId="2">
    <oc r="A97" t="inlineStr">
      <is>
        <t>19g</t>
      </is>
    </oc>
    <nc r="A97" t="inlineStr">
      <is>
        <t>19f</t>
      </is>
    </nc>
  </rcc>
  <rcc rId="2639" sId="2">
    <oc r="A98" t="inlineStr">
      <is>
        <t>19h</t>
      </is>
    </oc>
    <nc r="A98" t="inlineStr">
      <is>
        <t>19g</t>
      </is>
    </nc>
  </rcc>
  <rfmt sheetId="3" sqref="C117" start="0" length="0">
    <dxf>
      <alignment horizontal="general" readingOrder="0"/>
    </dxf>
  </rfmt>
  <rfmt sheetId="3" sqref="C118" start="0" length="0">
    <dxf>
      <alignment horizontal="general" readingOrder="0"/>
    </dxf>
  </rfmt>
  <rfmt sheetId="3" sqref="D118" start="0" length="0">
    <dxf>
      <alignment horizontal="general" readingOrder="0"/>
    </dxf>
  </rfmt>
  <rfmt sheetId="3" sqref="C119" start="0" length="0">
    <dxf>
      <alignment horizontal="general" readingOrder="0"/>
    </dxf>
  </rfmt>
  <rfmt sheetId="3" sqref="D119" start="0" length="0">
    <dxf>
      <alignment horizontal="general" readingOrder="0"/>
    </dxf>
  </rfmt>
  <rfmt sheetId="3" sqref="C120" start="0" length="0">
    <dxf>
      <alignment horizontal="general" readingOrder="0"/>
    </dxf>
  </rfmt>
  <rfmt sheetId="3" sqref="D120" start="0" length="0">
    <dxf>
      <alignment horizontal="general" readingOrder="0"/>
    </dxf>
  </rfmt>
  <rfmt sheetId="3" sqref="C121" start="0" length="0">
    <dxf>
      <alignment horizontal="general" readingOrder="0"/>
    </dxf>
  </rfmt>
  <rfmt sheetId="3" sqref="D121" start="0" length="0">
    <dxf>
      <alignment horizontal="general" readingOrder="0"/>
    </dxf>
  </rfmt>
  <rfmt sheetId="3" sqref="C122" start="0" length="0">
    <dxf>
      <alignment horizontal="general" readingOrder="0"/>
    </dxf>
  </rfmt>
  <rfmt sheetId="3" sqref="D122" start="0" length="0">
    <dxf>
      <alignment horizontal="general" readingOrder="0"/>
    </dxf>
  </rfmt>
  <rfmt sheetId="3" sqref="C123" start="0" length="0">
    <dxf>
      <alignment horizontal="general" readingOrder="0"/>
    </dxf>
  </rfmt>
  <rfmt sheetId="3" sqref="D123" start="0" length="0">
    <dxf>
      <alignment horizontal="general" readingOrder="0"/>
    </dxf>
  </rfmt>
  <rfmt sheetId="3" sqref="E123" start="0" length="0">
    <dxf>
      <numFmt numFmtId="0" formatCode="General"/>
    </dxf>
  </rfmt>
  <rfmt sheetId="3" sqref="C124" start="0" length="0">
    <dxf>
      <alignment horizontal="general" readingOrder="0"/>
    </dxf>
  </rfmt>
  <rfmt sheetId="3" sqref="D124" start="0" length="0">
    <dxf>
      <alignment horizontal="general" readingOrder="0"/>
    </dxf>
  </rfmt>
  <rfmt sheetId="3" sqref="E124" start="0" length="0">
    <dxf>
      <numFmt numFmtId="0" formatCode="General"/>
    </dxf>
  </rfmt>
  <rfmt sheetId="3" sqref="C125" start="0" length="0">
    <dxf>
      <alignment horizontal="general" readingOrder="0"/>
    </dxf>
  </rfmt>
  <rfmt sheetId="3" sqref="D125" start="0" length="0">
    <dxf>
      <alignment horizontal="general" readingOrder="0"/>
    </dxf>
  </rfmt>
  <rfmt sheetId="3" sqref="E125" start="0" length="0">
    <dxf>
      <numFmt numFmtId="0" formatCode="General"/>
    </dxf>
  </rfmt>
  <rfmt sheetId="3" sqref="C126" start="0" length="0">
    <dxf>
      <alignment horizontal="general" readingOrder="0"/>
    </dxf>
  </rfmt>
  <rfmt sheetId="3" sqref="D126" start="0" length="0">
    <dxf>
      <alignment horizontal="general" readingOrder="0"/>
    </dxf>
  </rfmt>
  <rfmt sheetId="3" sqref="E126" start="0" length="0">
    <dxf>
      <numFmt numFmtId="0" formatCode="General"/>
    </dxf>
  </rfmt>
  <rfmt sheetId="3" sqref="C127" start="0" length="0">
    <dxf>
      <alignment horizontal="general" readingOrder="0"/>
    </dxf>
  </rfmt>
  <rfmt sheetId="3" sqref="D127" start="0" length="0">
    <dxf>
      <alignment horizontal="general" readingOrder="0"/>
    </dxf>
  </rfmt>
  <rfmt sheetId="3" sqref="E127" start="0" length="0">
    <dxf>
      <numFmt numFmtId="0" formatCode="General"/>
    </dxf>
  </rfmt>
  <rfmt sheetId="3" sqref="C128" start="0" length="0">
    <dxf>
      <alignment horizontal="general" readingOrder="0"/>
    </dxf>
  </rfmt>
  <rfmt sheetId="3" sqref="D128" start="0" length="0">
    <dxf>
      <alignment horizontal="general" readingOrder="0"/>
    </dxf>
  </rfmt>
  <rfmt sheetId="3" sqref="E128" start="0" length="0">
    <dxf>
      <numFmt numFmtId="0" formatCode="General"/>
    </dxf>
  </rfmt>
  <rfmt sheetId="3" sqref="C129" start="0" length="0">
    <dxf>
      <alignment horizontal="general" readingOrder="0"/>
    </dxf>
  </rfmt>
  <rfmt sheetId="3" sqref="D129" start="0" length="0">
    <dxf>
      <alignment horizontal="general" readingOrder="0"/>
    </dxf>
  </rfmt>
  <rfmt sheetId="3" sqref="E129" start="0" length="0">
    <dxf>
      <numFmt numFmtId="0" formatCode="General"/>
    </dxf>
  </rfmt>
  <rfmt sheetId="3" sqref="C130" start="0" length="0">
    <dxf>
      <alignment horizontal="general" readingOrder="0"/>
    </dxf>
  </rfmt>
  <rfmt sheetId="3" sqref="D130" start="0" length="0">
    <dxf>
      <alignment horizontal="general" readingOrder="0"/>
    </dxf>
  </rfmt>
  <rfmt sheetId="3" sqref="E130" start="0" length="0">
    <dxf>
      <numFmt numFmtId="0" formatCode="General"/>
    </dxf>
  </rfmt>
  <rfmt sheetId="3" sqref="C131" start="0" length="0">
    <dxf>
      <alignment horizontal="general" readingOrder="0"/>
    </dxf>
  </rfmt>
  <rfmt sheetId="3" sqref="D131" start="0" length="0">
    <dxf>
      <alignment horizontal="general" readingOrder="0"/>
    </dxf>
  </rfmt>
  <rfmt sheetId="3" sqref="E131" start="0" length="0">
    <dxf>
      <numFmt numFmtId="0" formatCode="General"/>
    </dxf>
  </rfmt>
  <rfmt sheetId="3" sqref="C132" start="0" length="0">
    <dxf>
      <alignment horizontal="general" readingOrder="0"/>
    </dxf>
  </rfmt>
  <rfmt sheetId="3" sqref="D132" start="0" length="0">
    <dxf>
      <alignment horizontal="general" readingOrder="0"/>
    </dxf>
  </rfmt>
  <rfmt sheetId="3" sqref="E132" start="0" length="0">
    <dxf>
      <numFmt numFmtId="0" formatCode="General"/>
    </dxf>
  </rfmt>
  <rfmt sheetId="3" sqref="C133" start="0" length="0">
    <dxf>
      <alignment horizontal="general" readingOrder="0"/>
    </dxf>
  </rfmt>
  <rfmt sheetId="3" sqref="D133" start="0" length="0">
    <dxf>
      <alignment horizontal="general" readingOrder="0"/>
    </dxf>
  </rfmt>
  <rfmt sheetId="3" sqref="E133" start="0" length="0">
    <dxf>
      <numFmt numFmtId="0" formatCode="General"/>
    </dxf>
  </rfmt>
  <rfmt sheetId="3" sqref="C134" start="0" length="0">
    <dxf>
      <alignment horizontal="general" readingOrder="0"/>
    </dxf>
  </rfmt>
  <rfmt sheetId="3" sqref="D134" start="0" length="0">
    <dxf>
      <alignment horizontal="general" readingOrder="0"/>
    </dxf>
  </rfmt>
  <rfmt sheetId="3" sqref="E134" start="0" length="0">
    <dxf>
      <numFmt numFmtId="0" formatCode="General"/>
    </dxf>
  </rfmt>
  <rfmt sheetId="3" sqref="C135" start="0" length="0">
    <dxf>
      <alignment horizontal="general" readingOrder="0"/>
    </dxf>
  </rfmt>
  <rfmt sheetId="3" sqref="D135" start="0" length="0">
    <dxf>
      <alignment horizontal="general" readingOrder="0"/>
    </dxf>
  </rfmt>
  <rfmt sheetId="3" sqref="E135" start="0" length="0">
    <dxf>
      <numFmt numFmtId="0" formatCode="General"/>
    </dxf>
  </rfmt>
  <rfmt sheetId="3" sqref="C136" start="0" length="0">
    <dxf>
      <alignment horizontal="general" readingOrder="0"/>
    </dxf>
  </rfmt>
  <rfmt sheetId="3" sqref="D136" start="0" length="0">
    <dxf>
      <alignment horizontal="general" readingOrder="0"/>
    </dxf>
  </rfmt>
  <rfmt sheetId="3" sqref="E136" start="0" length="0">
    <dxf>
      <numFmt numFmtId="0" formatCode="General"/>
    </dxf>
  </rfmt>
  <rfmt sheetId="3" sqref="C137" start="0" length="0">
    <dxf>
      <alignment horizontal="general" readingOrder="0"/>
    </dxf>
  </rfmt>
  <rfmt sheetId="3" sqref="D137" start="0" length="0">
    <dxf>
      <alignment horizontal="general" readingOrder="0"/>
    </dxf>
  </rfmt>
  <rfmt sheetId="3" sqref="E137" start="0" length="0">
    <dxf>
      <numFmt numFmtId="0" formatCode="General"/>
    </dxf>
  </rfmt>
  <rfmt sheetId="3" sqref="C138" start="0" length="0">
    <dxf>
      <alignment horizontal="general" readingOrder="0"/>
    </dxf>
  </rfmt>
  <rfmt sheetId="3" sqref="D138" start="0" length="0">
    <dxf>
      <alignment horizontal="general" readingOrder="0"/>
    </dxf>
  </rfmt>
  <rfmt sheetId="3" sqref="E138" start="0" length="0">
    <dxf>
      <numFmt numFmtId="0" formatCode="General"/>
    </dxf>
  </rfmt>
  <rfmt sheetId="3" sqref="C139" start="0" length="0">
    <dxf>
      <alignment horizontal="general" readingOrder="0"/>
    </dxf>
  </rfmt>
  <rfmt sheetId="3" sqref="D139" start="0" length="0">
    <dxf>
      <alignment horizontal="general" readingOrder="0"/>
    </dxf>
  </rfmt>
  <rfmt sheetId="3" sqref="E139" start="0" length="0">
    <dxf>
      <numFmt numFmtId="0" formatCode="General"/>
    </dxf>
  </rfmt>
  <rfmt sheetId="3" sqref="C140" start="0" length="0">
    <dxf>
      <alignment horizontal="general" readingOrder="0"/>
    </dxf>
  </rfmt>
  <rfmt sheetId="3" sqref="D140" start="0" length="0">
    <dxf>
      <alignment horizontal="general" readingOrder="0"/>
    </dxf>
  </rfmt>
  <rfmt sheetId="3" sqref="E140" start="0" length="0">
    <dxf>
      <numFmt numFmtId="0" formatCode="General"/>
    </dxf>
  </rfmt>
  <rfmt sheetId="3" sqref="C141" start="0" length="0">
    <dxf>
      <alignment horizontal="general" readingOrder="0"/>
    </dxf>
  </rfmt>
  <rfmt sheetId="3" sqref="D141" start="0" length="0">
    <dxf>
      <alignment horizontal="general" readingOrder="0"/>
    </dxf>
  </rfmt>
  <rfmt sheetId="3" sqref="E141" start="0" length="0">
    <dxf>
      <numFmt numFmtId="0" formatCode="General"/>
    </dxf>
  </rfmt>
  <rfmt sheetId="3" sqref="C142" start="0" length="0">
    <dxf>
      <alignment horizontal="general" readingOrder="0"/>
    </dxf>
  </rfmt>
  <rfmt sheetId="3" sqref="D142" start="0" length="0">
    <dxf>
      <alignment horizontal="general" readingOrder="0"/>
    </dxf>
  </rfmt>
  <rfmt sheetId="3" sqref="E142" start="0" length="0">
    <dxf>
      <numFmt numFmtId="0" formatCode="General"/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5" sId="3">
    <nc r="B111" t="inlineStr">
      <is>
        <t>Annual contract which get renewed each year</t>
      </is>
    </nc>
  </rcc>
  <rcc rId="2646" sId="3">
    <nc r="A111" t="inlineStr">
      <is>
        <t>19e</t>
      </is>
    </nc>
  </rcc>
  <rcc rId="2647" sId="3">
    <oc r="A110" t="inlineStr">
      <is>
        <t>x</t>
      </is>
    </oc>
    <nc r="A110" t="inlineStr">
      <is>
        <t>18s</t>
      </is>
    </nc>
  </rcc>
  <rfmt sheetId="3" sqref="A109:A111" start="0" length="0">
    <dxf>
      <border>
        <left style="thin">
          <color indexed="64"/>
        </left>
      </border>
    </dxf>
  </rfmt>
  <rfmt sheetId="3" sqref="B109:B111" start="0" length="0">
    <dxf>
      <border>
        <right style="thin">
          <color indexed="64"/>
        </right>
      </border>
    </dxf>
  </rfmt>
  <rfmt sheetId="3" sqref="A111:B111" start="0" length="0">
    <dxf>
      <border>
        <bottom style="thin">
          <color indexed="64"/>
        </bottom>
      </border>
    </dxf>
  </rfmt>
  <rcc rId="2648" sId="3" odxf="1" dxf="1">
    <oc r="A111" t="inlineStr">
      <is>
        <t>19e</t>
      </is>
    </oc>
    <nc r="A111" t="inlineStr">
      <is>
        <t>19e</t>
      </is>
    </nc>
    <odxf>
      <font>
        <sz val="12"/>
        <color auto="1"/>
        <name val="Times New Roman"/>
        <scheme val="none"/>
      </font>
    </odxf>
    <ndxf>
      <font>
        <sz val="12"/>
        <color rgb="FF0000FF"/>
        <name val="Times New Roman"/>
        <scheme val="none"/>
      </font>
    </ndxf>
  </rcc>
  <rcc rId="2649" sId="2">
    <oc r="A123" t="inlineStr">
      <is>
        <t>19f</t>
      </is>
    </oc>
    <nc r="A123" t="inlineStr">
      <is>
        <t>19e</t>
      </is>
    </nc>
  </rcc>
  <rm rId="2650" sheetId="2" source="A122:B123" destination="A121:B122" sourceSheetId="2">
    <rcc rId="0" sId="2" dxf="1">
      <nc r="B121" t="inlineStr">
        <is>
          <t>Includes small hydro</t>
        </is>
      </nc>
      <ndxf>
        <font>
          <sz val="12"/>
          <color rgb="FF0000FF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121" t="inlineStr">
        <is>
          <t>18g</t>
        </is>
      </nc>
      <ndxf>
        <font>
          <sz val="12"/>
          <color rgb="FF0000FF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2651" sId="2">
    <oc r="B68" t="inlineStr">
      <is>
        <t>Biomass: Avista (and small hydro)</t>
      </is>
    </oc>
    <nc r="B68"/>
  </rcc>
  <rcc rId="2652" sId="2" numFmtId="4">
    <oc r="C68">
      <v>0</v>
    </oc>
    <nc r="C68"/>
  </rcc>
  <rcc rId="2653" sId="2" numFmtId="4">
    <oc r="D68">
      <v>0</v>
    </oc>
    <nc r="D68"/>
  </rcc>
  <rcc rId="2654" sId="2" numFmtId="4">
    <oc r="E68">
      <v>0</v>
    </oc>
    <nc r="E68"/>
  </rcc>
  <rcc rId="2655" sId="2" numFmtId="4">
    <oc r="F68">
      <v>0</v>
    </oc>
    <nc r="F68"/>
  </rcc>
  <rcc rId="2656" sId="2" numFmtId="4">
    <oc r="G68">
      <v>0</v>
    </oc>
    <nc r="G68"/>
  </rcc>
  <rcc rId="2657" sId="2" numFmtId="4">
    <oc r="H68">
      <v>0</v>
    </oc>
    <nc r="H68"/>
  </rcc>
  <rcc rId="2658" sId="2" numFmtId="4">
    <oc r="I68">
      <v>0</v>
    </oc>
    <nc r="I68"/>
  </rcc>
  <rcc rId="2659" sId="2" numFmtId="4">
    <oc r="J68">
      <v>0</v>
    </oc>
    <nc r="J68"/>
  </rcc>
  <rcc rId="2660" sId="2" numFmtId="4">
    <oc r="K68">
      <v>0</v>
    </oc>
    <nc r="K68"/>
  </rcc>
  <rcc rId="2661" sId="2" numFmtId="4">
    <oc r="L68">
      <v>0</v>
    </oc>
    <nc r="L68"/>
  </rcc>
  <rcc rId="2662" sId="2" numFmtId="4">
    <oc r="M68">
      <v>0</v>
    </oc>
    <nc r="M68"/>
  </rcc>
  <rcc rId="2663" sId="2" numFmtId="4">
    <oc r="N68">
      <v>0</v>
    </oc>
    <nc r="N68"/>
  </rcc>
  <rcc rId="2664" sId="3" numFmtId="4">
    <oc r="C68">
      <v>0</v>
    </oc>
    <nc r="C68"/>
  </rcc>
  <rcc rId="2665" sId="3" numFmtId="4">
    <oc r="D68">
      <v>0</v>
    </oc>
    <nc r="D68"/>
  </rcc>
  <rcc rId="2666" sId="3" numFmtId="4">
    <oc r="E68">
      <v>0</v>
    </oc>
    <nc r="E68"/>
  </rcc>
  <rcc rId="2667" sId="3" numFmtId="4">
    <oc r="F68">
      <v>0</v>
    </oc>
    <nc r="F68"/>
  </rcc>
  <rcc rId="2668" sId="3" numFmtId="4">
    <oc r="G68">
      <v>0</v>
    </oc>
    <nc r="G68"/>
  </rcc>
  <rcc rId="2669" sId="3" numFmtId="4">
    <oc r="H68">
      <v>0</v>
    </oc>
    <nc r="H68"/>
  </rcc>
  <rcc rId="2670" sId="3" numFmtId="4">
    <oc r="I68">
      <v>0</v>
    </oc>
    <nc r="I68"/>
  </rcc>
  <rcc rId="2671" sId="3" numFmtId="4">
    <oc r="J68">
      <v>0</v>
    </oc>
    <nc r="J68"/>
  </rcc>
  <rcc rId="2672" sId="3" numFmtId="4">
    <oc r="K68">
      <v>0</v>
    </oc>
    <nc r="K68"/>
  </rcc>
  <rcc rId="2673" sId="3" numFmtId="4">
    <oc r="L68">
      <v>0</v>
    </oc>
    <nc r="L68"/>
  </rcc>
  <rcc rId="2674" sId="3" numFmtId="4">
    <oc r="M68">
      <v>0</v>
    </oc>
    <nc r="M68"/>
  </rcc>
  <rcc rId="2675" sId="3" numFmtId="4">
    <oc r="N68">
      <v>0</v>
    </oc>
    <nc r="N68"/>
  </rcc>
  <rrc rId="2676" sId="3" ref="A68:XFD68" action="deleteRow">
    <rfmt sheetId="3" sqref="N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6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68">
        <f>'S-1 CRATs'!B68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8" t="inlineStr">
        <is>
          <t>18g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xfDxf="1" sqref="A68:XFD68" start="0" length="0">
      <dxf>
        <alignment vertical="center" readingOrder="0"/>
      </dxf>
    </rfmt>
  </rr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7" sId="2">
    <oc r="A87" t="inlineStr">
      <is>
        <t>18z</t>
      </is>
    </oc>
    <nc r="A87" t="inlineStr">
      <is>
        <t>18y</t>
      </is>
    </nc>
  </rcc>
  <rcc rId="2678" sId="2">
    <oc r="A86" t="inlineStr">
      <is>
        <t>18y</t>
      </is>
    </oc>
    <nc r="A86" t="inlineStr">
      <is>
        <t>18x</t>
      </is>
    </nc>
  </rcc>
  <rcc rId="2679" sId="2">
    <oc r="A85" t="inlineStr">
      <is>
        <t>18x</t>
      </is>
    </oc>
    <nc r="A85" t="inlineStr">
      <is>
        <t>18w</t>
      </is>
    </nc>
  </rcc>
  <rcc rId="2680" sId="2">
    <oc r="A84" t="inlineStr">
      <is>
        <t>18w</t>
      </is>
    </oc>
    <nc r="A84" t="inlineStr">
      <is>
        <t>18v</t>
      </is>
    </nc>
  </rcc>
  <rcc rId="2681" sId="2">
    <oc r="A83" t="inlineStr">
      <is>
        <t>18v</t>
      </is>
    </oc>
    <nc r="A83" t="inlineStr">
      <is>
        <t>18u</t>
      </is>
    </nc>
  </rcc>
  <rcc rId="2682" sId="2">
    <oc r="A82" t="inlineStr">
      <is>
        <t>18u</t>
      </is>
    </oc>
    <nc r="A82" t="inlineStr">
      <is>
        <t>18t</t>
      </is>
    </nc>
  </rcc>
  <rcc rId="2683" sId="2">
    <oc r="A81" t="inlineStr">
      <is>
        <t>18t</t>
      </is>
    </oc>
    <nc r="A81" t="inlineStr">
      <is>
        <t>18s</t>
      </is>
    </nc>
  </rcc>
  <rcc rId="2684" sId="2">
    <oc r="A80" t="inlineStr">
      <is>
        <t>18s</t>
      </is>
    </oc>
    <nc r="A80" t="inlineStr">
      <is>
        <t>18r</t>
      </is>
    </nc>
  </rcc>
  <rcc rId="2685" sId="2">
    <oc r="A79" t="inlineStr">
      <is>
        <t>18r</t>
      </is>
    </oc>
    <nc r="A79" t="inlineStr">
      <is>
        <t>18q</t>
      </is>
    </nc>
  </rcc>
  <rcc rId="2686" sId="2">
    <oc r="A78" t="inlineStr">
      <is>
        <t>18q</t>
      </is>
    </oc>
    <nc r="A78" t="inlineStr">
      <is>
        <t>18p</t>
      </is>
    </nc>
  </rcc>
  <rcc rId="2687" sId="2">
    <oc r="A77" t="inlineStr">
      <is>
        <t>18p</t>
      </is>
    </oc>
    <nc r="A77" t="inlineStr">
      <is>
        <t>18o</t>
      </is>
    </nc>
  </rcc>
  <rcc rId="2688" sId="2">
    <oc r="A76" t="inlineStr">
      <is>
        <t>18o</t>
      </is>
    </oc>
    <nc r="A76" t="inlineStr">
      <is>
        <t>18n</t>
      </is>
    </nc>
  </rcc>
  <rcc rId="2689" sId="2">
    <oc r="A75" t="inlineStr">
      <is>
        <t>18n</t>
      </is>
    </oc>
    <nc r="A75" t="inlineStr">
      <is>
        <t>18m</t>
      </is>
    </nc>
  </rcc>
  <rcc rId="2690" sId="2">
    <oc r="A74" t="inlineStr">
      <is>
        <t>18m</t>
      </is>
    </oc>
    <nc r="A74" t="inlineStr">
      <is>
        <t>18l</t>
      </is>
    </nc>
  </rcc>
  <rcc rId="2691" sId="2">
    <oc r="A73" t="inlineStr">
      <is>
        <t>18l</t>
      </is>
    </oc>
    <nc r="A73" t="inlineStr">
      <is>
        <t>18k</t>
      </is>
    </nc>
  </rcc>
  <rcc rId="2692" sId="2">
    <oc r="A72" t="inlineStr">
      <is>
        <t>18k</t>
      </is>
    </oc>
    <nc r="A72" t="inlineStr">
      <is>
        <t>18j</t>
      </is>
    </nc>
  </rcc>
  <rcc rId="2693" sId="2">
    <oc r="A71" t="inlineStr">
      <is>
        <t>18j</t>
      </is>
    </oc>
    <nc r="A71" t="inlineStr">
      <is>
        <t>18i</t>
      </is>
    </nc>
  </rcc>
  <rcc rId="2694" sId="2">
    <oc r="A70" t="inlineStr">
      <is>
        <t>18i</t>
      </is>
    </oc>
    <nc r="A70" t="inlineStr">
      <is>
        <t>18h</t>
      </is>
    </nc>
  </rcc>
  <rcc rId="2695" sId="2">
    <oc r="A69" t="inlineStr">
      <is>
        <t>18h</t>
      </is>
    </oc>
    <nc r="A69" t="inlineStr">
      <is>
        <t>18g</t>
      </is>
    </nc>
  </rcc>
  <rrc rId="2696" sId="2" ref="A68:XFD68" action="deleteRow">
    <rfmt sheetId="2" xfDxf="1" sqref="A68:XFD68" start="0" length="0">
      <dxf>
        <alignment vertical="center" readingOrder="0"/>
      </dxf>
    </rfmt>
    <rcc rId="0" sId="2" dxf="1">
      <nc r="A68" t="inlineStr">
        <is>
          <t>18g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8" start="0" length="0">
      <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68" start="0" length="0">
      <dxf>
        <font>
          <sz val="12"/>
          <color rgb="FF008000"/>
          <name val="Times New Roman"/>
          <scheme val="none"/>
        </font>
        <numFmt numFmtId="172" formatCode="#,##0.0_);[Red]\(#,##0.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697" sId="3">
    <oc r="A68" t="inlineStr">
      <is>
        <t>18h</t>
      </is>
    </oc>
    <nc r="A68" t="inlineStr">
      <is>
        <t>18g</t>
      </is>
    </nc>
  </rcc>
  <rcc rId="2698" sId="3">
    <oc r="A69" t="inlineStr">
      <is>
        <t>18i</t>
      </is>
    </oc>
    <nc r="A69" t="inlineStr">
      <is>
        <t>18h</t>
      </is>
    </nc>
  </rcc>
  <rcc rId="2699" sId="3">
    <oc r="A70" t="inlineStr">
      <is>
        <t>18j</t>
      </is>
    </oc>
    <nc r="A70" t="inlineStr">
      <is>
        <t>18i</t>
      </is>
    </nc>
  </rcc>
  <rcc rId="2700" sId="3">
    <oc r="A71" t="inlineStr">
      <is>
        <t>18k</t>
      </is>
    </oc>
    <nc r="A71" t="inlineStr">
      <is>
        <t>18j</t>
      </is>
    </nc>
  </rcc>
  <rcc rId="2701" sId="3">
    <oc r="A72" t="inlineStr">
      <is>
        <t>18l</t>
      </is>
    </oc>
    <nc r="A72" t="inlineStr">
      <is>
        <t>18k</t>
      </is>
    </nc>
  </rcc>
  <rcc rId="2702" sId="3">
    <oc r="A73" t="inlineStr">
      <is>
        <t>18m</t>
      </is>
    </oc>
    <nc r="A73" t="inlineStr">
      <is>
        <t>18l</t>
      </is>
    </nc>
  </rcc>
  <rcc rId="2703" sId="3">
    <oc r="A74" t="inlineStr">
      <is>
        <t>18n</t>
      </is>
    </oc>
    <nc r="A74" t="inlineStr">
      <is>
        <t>18m</t>
      </is>
    </nc>
  </rcc>
  <rcc rId="2704" sId="3">
    <oc r="A75" t="inlineStr">
      <is>
        <t>18o</t>
      </is>
    </oc>
    <nc r="A75" t="inlineStr">
      <is>
        <t>18n</t>
      </is>
    </nc>
  </rcc>
  <rcc rId="2705" sId="3">
    <oc r="A76" t="inlineStr">
      <is>
        <t>18p</t>
      </is>
    </oc>
    <nc r="A76" t="inlineStr">
      <is>
        <t>18o</t>
      </is>
    </nc>
  </rcc>
  <rcc rId="2706" sId="3">
    <oc r="A77" t="inlineStr">
      <is>
        <t>18q</t>
      </is>
    </oc>
    <nc r="A77" t="inlineStr">
      <is>
        <t>18p</t>
      </is>
    </nc>
  </rcc>
  <rcc rId="2707" sId="3">
    <oc r="A78" t="inlineStr">
      <is>
        <t>18r</t>
      </is>
    </oc>
    <nc r="A78" t="inlineStr">
      <is>
        <t>18q</t>
      </is>
    </nc>
  </rcc>
  <rcc rId="2708" sId="3">
    <oc r="A79" t="inlineStr">
      <is>
        <t>18s</t>
      </is>
    </oc>
    <nc r="A79" t="inlineStr">
      <is>
        <t>18r</t>
      </is>
    </nc>
  </rcc>
  <rcc rId="2709" sId="3">
    <oc r="A80" t="inlineStr">
      <is>
        <t>18t</t>
      </is>
    </oc>
    <nc r="A80" t="inlineStr">
      <is>
        <t>18s</t>
      </is>
    </nc>
  </rcc>
  <rcc rId="2710" sId="3">
    <oc r="A81" t="inlineStr">
      <is>
        <t>18u</t>
      </is>
    </oc>
    <nc r="A81" t="inlineStr">
      <is>
        <t>18t</t>
      </is>
    </nc>
  </rcc>
  <rcc rId="2711" sId="3">
    <oc r="A82" t="inlineStr">
      <is>
        <t>18v</t>
      </is>
    </oc>
    <nc r="A82" t="inlineStr">
      <is>
        <t>18u</t>
      </is>
    </nc>
  </rcc>
  <rcc rId="2712" sId="3">
    <oc r="A83" t="inlineStr">
      <is>
        <t>18w</t>
      </is>
    </oc>
    <nc r="A83" t="inlineStr">
      <is>
        <t>18v</t>
      </is>
    </nc>
  </rcc>
  <rcc rId="2713" sId="3">
    <oc r="A84" t="inlineStr">
      <is>
        <t>18x</t>
      </is>
    </oc>
    <nc r="A84" t="inlineStr">
      <is>
        <t>18w</t>
      </is>
    </nc>
  </rcc>
  <rcc rId="2714" sId="3">
    <oc r="A85" t="inlineStr">
      <is>
        <t>18y</t>
      </is>
    </oc>
    <nc r="A85" t="inlineStr">
      <is>
        <t>18x</t>
      </is>
    </nc>
  </rcc>
  <rcc rId="2715" sId="3">
    <oc r="A86" t="inlineStr">
      <is>
        <t>18z</t>
      </is>
    </oc>
    <nc r="A86" t="inlineStr">
      <is>
        <t>18y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1" sId="3">
    <nc r="E103">
      <f>E101-E102</f>
    </nc>
  </rcc>
  <rcc rId="2722" sId="3" numFmtId="4">
    <nc r="E95">
      <v>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8" sId="5" odxf="1" dxf="1">
    <nc r="A17" t="inlineStr">
      <is>
        <t>18g</t>
      </is>
    </nc>
    <odxf>
      <font/>
    </odxf>
    <ndxf>
      <font/>
    </ndxf>
  </rcc>
  <rcc rId="2729" sId="5" odxf="1" dxf="1">
    <nc r="A18" t="inlineStr">
      <is>
        <t>18g</t>
      </is>
    </nc>
    <odxf>
      <font/>
    </odxf>
    <ndxf>
      <font/>
    </ndxf>
  </rcc>
  <rcc rId="2730" sId="5" odxf="1" dxf="1">
    <nc r="A19" t="inlineStr">
      <is>
        <t>18n</t>
      </is>
    </nc>
    <odxf>
      <font/>
    </odxf>
    <ndxf>
      <font/>
    </ndxf>
  </rcc>
  <rcc rId="2731" sId="5" odxf="1" dxf="1">
    <nc r="A20" t="inlineStr">
      <is>
        <t>18d</t>
      </is>
    </nc>
    <odxf>
      <font/>
    </odxf>
    <ndxf>
      <font/>
    </ndxf>
  </rcc>
  <rcc rId="2732" sId="5" odxf="1" dxf="1">
    <nc r="A21" t="inlineStr">
      <is>
        <t>18e</t>
      </is>
    </nc>
    <odxf>
      <font/>
    </odxf>
    <ndxf>
      <font/>
    </ndxf>
  </rcc>
  <rcc rId="2733" sId="5" odxf="1" dxf="1">
    <nc r="A22" t="inlineStr">
      <is>
        <t>18e</t>
      </is>
    </nc>
    <odxf>
      <font/>
    </odxf>
    <ndxf>
      <font/>
    </ndxf>
  </rcc>
  <rfmt sheetId="5" sqref="A23:XFD23" start="0" length="2147483647">
    <dxf>
      <font>
        <strike/>
      </font>
    </dxf>
  </rfmt>
  <rcc rId="2734" sId="5" odxf="1" dxf="1">
    <nc r="A24" t="inlineStr">
      <is>
        <t>18i</t>
      </is>
    </nc>
    <odxf>
      <font/>
    </odxf>
    <ndxf>
      <font/>
    </ndxf>
  </rcc>
  <rcc rId="2735" sId="5" odxf="1" dxf="1">
    <nc r="A26" t="inlineStr">
      <is>
        <t>18c</t>
      </is>
    </nc>
    <odxf>
      <font/>
    </odxf>
    <ndxf>
      <font/>
    </ndxf>
  </rcc>
  <rcc rId="2736" sId="5" odxf="1" dxf="1">
    <nc r="A27" t="inlineStr">
      <is>
        <t>19e</t>
      </is>
    </nc>
    <odxf>
      <font/>
    </odxf>
    <ndxf>
      <font/>
    </ndxf>
  </rcc>
  <rcc rId="2737" sId="2">
    <oc r="B83" t="inlineStr">
      <is>
        <t>PV: Sholar Share (RS1, RS2, Reccurent)</t>
      </is>
    </oc>
    <nc r="B83" t="inlineStr">
      <is>
        <t>PV: Sholar Share (enXco, Reccurent)</t>
      </is>
    </nc>
  </rcc>
  <rcc rId="2738" sId="2">
    <oc r="B85" t="inlineStr">
      <is>
        <t>Solar PV: Rancho Seco</t>
      </is>
    </oc>
    <nc r="B85" t="inlineStr">
      <is>
        <t>Solar PV: Rancho Seco (PV1 and 2)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4" sId="5" odxf="1" dxf="1">
    <nc r="A28" t="inlineStr">
      <is>
        <t>18v</t>
      </is>
    </nc>
    <odxf>
      <font/>
    </odxf>
    <ndxf>
      <font/>
    </ndxf>
  </rcc>
  <rcc rId="2745" sId="5" odxf="1" dxf="1">
    <nc r="A29" t="inlineStr">
      <is>
        <t>18q</t>
      </is>
    </nc>
    <odxf>
      <font/>
    </odxf>
    <ndxf>
      <font/>
    </ndxf>
  </rcc>
  <rcc rId="2746" sId="5" odxf="1" dxf="1">
    <nc r="A30" t="inlineStr">
      <is>
        <t>18f</t>
      </is>
    </nc>
    <odxf>
      <font/>
    </odxf>
    <ndxf>
      <font/>
    </ndxf>
  </rcc>
  <rcc rId="2747" sId="5" odxf="1" dxf="1">
    <nc r="A31" t="inlineStr">
      <is>
        <t>18h</t>
      </is>
    </nc>
    <odxf>
      <font/>
    </odxf>
    <ndxf>
      <font/>
    </ndxf>
  </rcc>
  <rcc rId="2748" sId="5" odxf="1" dxf="1">
    <nc r="A32" t="inlineStr">
      <is>
        <t>18p</t>
      </is>
    </nc>
    <odxf>
      <font/>
    </odxf>
    <ndxf>
      <font/>
    </ndxf>
  </rcc>
  <rcc rId="2749" sId="5" odxf="1" dxf="1">
    <nc r="A33" t="inlineStr">
      <is>
        <t>18l</t>
      </is>
    </nc>
    <odxf>
      <font/>
    </odxf>
    <ndxf>
      <font/>
    </ndxf>
  </rcc>
  <rcc rId="2750" sId="5" odxf="1" dxf="1">
    <nc r="A34" t="inlineStr">
      <is>
        <t>18j</t>
      </is>
    </nc>
    <odxf>
      <font/>
    </odxf>
    <ndxf>
      <font/>
    </ndxf>
  </rcc>
  <rcc rId="2751" sId="5" odxf="1" dxf="1">
    <nc r="A35" t="inlineStr">
      <is>
        <t>18v</t>
      </is>
    </nc>
    <odxf>
      <font/>
    </odxf>
    <ndxf>
      <font/>
    </ndxf>
  </rcc>
  <rcc rId="2752" sId="5" odxf="1" dxf="1">
    <nc r="A36" t="inlineStr">
      <is>
        <t>18v</t>
      </is>
    </nc>
    <odxf>
      <font/>
    </odxf>
    <ndxf>
      <font/>
    </ndxf>
  </rcc>
  <rcc rId="2753" sId="5" odxf="1" dxf="1">
    <nc r="A37" t="inlineStr">
      <is>
        <t>18v</t>
      </is>
    </nc>
    <odxf>
      <font/>
    </odxf>
    <ndxf>
      <font/>
    </ndxf>
  </rcc>
  <rcc rId="2754" sId="5" odxf="1" dxf="1">
    <nc r="A38" t="inlineStr">
      <is>
        <t>18v</t>
      </is>
    </nc>
    <odxf>
      <font/>
    </odxf>
    <ndxf>
      <font/>
    </ndxf>
  </rcc>
  <rcc rId="2755" sId="5" odxf="1" dxf="1">
    <nc r="A39" t="inlineStr">
      <is>
        <t>18v</t>
      </is>
    </nc>
    <odxf>
      <font/>
    </odxf>
    <ndxf>
      <font/>
    </ndxf>
  </rcc>
  <rcc rId="2756" sId="5" odxf="1" dxf="1">
    <nc r="A40" t="inlineStr">
      <is>
        <t>18v</t>
      </is>
    </nc>
    <odxf>
      <font/>
    </odxf>
    <ndxf>
      <font/>
    </ndxf>
  </rcc>
  <rcc rId="2757" sId="5" odxf="1" dxf="1">
    <nc r="A41" t="inlineStr">
      <is>
        <t>18v</t>
      </is>
    </nc>
    <odxf>
      <font/>
    </odxf>
    <ndxf>
      <font/>
    </ndxf>
  </rcc>
  <rcc rId="2758" sId="5" odxf="1" dxf="1">
    <nc r="A42" t="inlineStr">
      <is>
        <t>18v</t>
      </is>
    </nc>
    <odxf>
      <font/>
    </odxf>
    <ndxf>
      <font/>
    </ndxf>
  </rcc>
  <rcc rId="2759" sId="5" odxf="1" dxf="1">
    <nc r="A43" t="inlineStr">
      <is>
        <t>18v</t>
      </is>
    </nc>
    <odxf>
      <font/>
    </odxf>
    <ndxf>
      <font/>
    </ndxf>
  </rcc>
  <rcc rId="2760" sId="5" odxf="1" dxf="1">
    <nc r="A44" t="inlineStr">
      <is>
        <t>18v</t>
      </is>
    </nc>
    <odxf>
      <font/>
    </odxf>
    <ndxf>
      <font/>
    </ndxf>
  </rcc>
  <rcc rId="2761" sId="5" odxf="1" dxf="1">
    <nc r="A45" t="inlineStr">
      <is>
        <t>18t</t>
      </is>
    </nc>
    <odxf>
      <font/>
    </odxf>
    <ndxf>
      <font/>
    </ndxf>
  </rcc>
  <rcc rId="2762" sId="5" odxf="1" dxf="1">
    <nc r="A46" t="inlineStr">
      <is>
        <t>18o</t>
      </is>
    </nc>
    <odxf>
      <font/>
    </odxf>
    <ndxf>
      <font/>
    </ndxf>
  </rcc>
  <rcc rId="2763" sId="5" odxf="1" dxf="1">
    <nc r="A47" t="inlineStr">
      <is>
        <t>18w</t>
      </is>
    </nc>
    <odxf>
      <font/>
    </odxf>
    <ndxf>
      <font/>
    </ndxf>
  </rcc>
  <rcc rId="2764" sId="5" odxf="1" dxf="1">
    <nc r="A48" t="inlineStr">
      <is>
        <t>18s</t>
      </is>
    </nc>
    <odxf>
      <font/>
    </odxf>
    <ndxf>
      <font/>
    </ndxf>
  </rcc>
  <rcc rId="2765" sId="5" odxf="1" dxf="1">
    <nc r="A49" t="inlineStr">
      <is>
        <t>18m</t>
      </is>
    </nc>
    <odxf>
      <font/>
    </odxf>
    <ndxf>
      <font/>
    </ndxf>
  </rcc>
  <rcc rId="2766" sId="5" odxf="1" dxf="1">
    <nc r="A50" t="inlineStr">
      <is>
        <t>18x</t>
      </is>
    </nc>
    <odxf>
      <font/>
    </odxf>
    <ndxf>
      <font/>
    </ndxf>
  </rcc>
  <rfmt sheetId="5" sqref="A51" start="0" length="0">
    <dxf>
      <font/>
    </dxf>
  </rfmt>
  <rcc rId="2767" sId="5">
    <nc r="A51" t="inlineStr">
      <is>
        <t>18v</t>
      </is>
    </nc>
  </rcc>
  <rcc rId="2768" sId="5" odxf="1" dxf="1">
    <nc r="A53" t="inlineStr">
      <is>
        <t>18k</t>
      </is>
    </nc>
    <odxf>
      <font/>
    </odxf>
    <ndxf>
      <font/>
    </ndxf>
  </rcc>
  <rrc rId="2769" sId="5" ref="A52:XFD52" action="deleteRow">
    <rfmt sheetId="5" xfDxf="1" sqref="A52:XFD5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B52" t="inlineStr">
        <is>
          <t>Natural Gas CHP; Elk Grove Milling</t>
        </is>
      </nc>
      <ndxf>
        <alignment horizontal="left" readingOrder="0"/>
      </ndxf>
    </rcc>
    <rcc rId="0" sId="5" dxf="1">
      <nc r="C52" t="inlineStr">
        <is>
          <t>Elk Grove Milling</t>
        </is>
      </nc>
      <ndxf>
        <alignment horizontal="left" wrapText="1" readingOrder="0"/>
      </ndxf>
    </rcc>
    <rcc rId="0" sId="5" dxf="1">
      <nc r="D52" t="inlineStr">
        <is>
          <t>Unit Contingent</t>
        </is>
      </nc>
      <ndxf>
        <alignment horizontal="left" readingOrder="0"/>
      </ndxf>
    </rcc>
    <rcc rId="0" sId="5" dxf="1">
      <nc r="E52" t="inlineStr">
        <is>
          <t>Elk Grove Milling CHP</t>
        </is>
      </nc>
      <ndxf>
        <numFmt numFmtId="170" formatCode="m/d/yyyy;@"/>
        <alignment horizontal="left" readingOrder="0"/>
      </ndxf>
    </rcc>
    <rcc rId="0" sId="5" dxf="1">
      <nc r="F52" t="inlineStr">
        <is>
          <t>N/A</t>
        </is>
      </nc>
      <ndxf>
        <numFmt numFmtId="170" formatCode="m/d/yyyy;@"/>
        <alignment horizontal="left" readingOrder="0"/>
      </ndxf>
    </rcc>
    <rfmt sheetId="5" sqref="G52" start="0" length="0">
      <dxf>
        <numFmt numFmtId="170" formatCode="m/d/yyyy;@"/>
        <alignment horizontal="left" readingOrder="0"/>
      </dxf>
    </rfmt>
    <rfmt sheetId="5" sqref="H52" start="0" length="0">
      <dxf>
        <numFmt numFmtId="170" formatCode="m/d/yyyy;@"/>
        <alignment horizontal="left" readingOrder="0"/>
      </dxf>
    </rfmt>
    <rcc rId="0" sId="5" dxf="1">
      <nc r="I52" t="inlineStr">
        <is>
          <t xml:space="preserve">Operational </t>
        </is>
      </nc>
      <ndxf>
        <numFmt numFmtId="170" formatCode="m/d/yyyy;@"/>
        <alignment horizontal="left" readingOrder="0"/>
      </ndxf>
    </rcc>
    <rcc rId="0" sId="5" dxf="1">
      <nc r="J52" t="inlineStr">
        <is>
          <t>Sacramento County</t>
        </is>
      </nc>
      <ndxf>
        <numFmt numFmtId="170" formatCode="m/d/yyyy;@"/>
        <alignment horizontal="left" readingOrder="0"/>
      </ndxf>
    </rcc>
    <rcc rId="0" sId="5" dxf="1">
      <nc r="K52" t="inlineStr">
        <is>
          <t>BANC</t>
        </is>
      </nc>
      <ndxf>
        <numFmt numFmtId="170" formatCode="m/d/yyyy;@"/>
        <alignment horizontal="left" readingOrder="0"/>
      </ndxf>
    </rcc>
    <rfmt sheetId="5" sqref="L52" start="0" length="0">
      <dxf>
        <numFmt numFmtId="170" formatCode="m/d/yyyy;@"/>
        <alignment horizontal="left" readingOrder="0"/>
      </dxf>
    </rfmt>
    <rcc rId="0" sId="5" dxf="1">
      <nc r="M52" t="inlineStr">
        <is>
          <t>SMUD Control Area</t>
        </is>
      </nc>
      <ndxf>
        <numFmt numFmtId="170" formatCode="m/d/yyyy;@"/>
        <alignment horizontal="left" readingOrder="0"/>
      </ndxf>
    </rcc>
    <rcc rId="0" sId="5" dxf="1" numFmtId="19">
      <nc r="N52">
        <v>41815</v>
      </nc>
      <ndxf>
        <numFmt numFmtId="170" formatCode="m/d/yyyy;@"/>
        <alignment horizontal="left" readingOrder="0"/>
      </ndxf>
    </rcc>
    <rcc rId="0" sId="5" dxf="1" numFmtId="19">
      <nc r="O52">
        <v>45474</v>
      </nc>
      <ndxf>
        <numFmt numFmtId="170" formatCode="m/d/yyyy;@"/>
        <alignment horizontal="left" readingOrder="0"/>
      </ndxf>
    </rcc>
    <rcc rId="0" sId="5" dxf="1">
      <nc r="P52" t="inlineStr">
        <is>
          <t>1 MW</t>
        </is>
      </nc>
      <ndxf>
        <alignment horizontal="left" readingOrder="0"/>
      </ndxf>
    </rcc>
    <rcc rId="0" sId="5" dxf="1">
      <nc r="Q52" t="inlineStr">
        <is>
          <t>As available</t>
        </is>
      </nc>
      <ndxf>
        <alignment horizontal="left" readingOrder="0"/>
      </ndxf>
    </rcc>
    <rcc rId="0" sId="5" dxf="1">
      <nc r="R52" t="inlineStr">
        <is>
          <t>Excess generation from CHP</t>
        </is>
      </nc>
      <ndxf>
        <alignment horizontal="left" readingOrder="0"/>
      </ndxf>
    </rcc>
    <rcc rId="0" sId="5" dxf="1">
      <nc r="S52" t="inlineStr">
        <is>
          <t>Yes</t>
        </is>
      </nc>
      <ndxf>
        <alignment horizontal="left" readingOrder="0"/>
      </ndxf>
    </rcc>
    <rcc rId="0" sId="5" dxf="1">
      <nc r="T52" t="inlineStr">
        <is>
          <t>No</t>
        </is>
      </nc>
      <ndxf>
        <alignment horizontal="left" readingOrder="0"/>
      </ndxf>
    </rcc>
    <rcc rId="0" sId="5" dxf="1">
      <nc r="U52" t="inlineStr">
        <is>
          <t>Seller &amp; Buyer events of default</t>
        </is>
      </nc>
      <ndxf>
        <alignment horizontal="left" readingOrder="0"/>
      </ndxf>
    </rcc>
    <rcc rId="0" sId="5" dxf="1">
      <nc r="V52" t="inlineStr">
        <is>
          <t>Certified qualifying CHP</t>
        </is>
      </nc>
      <ndxf>
        <alignment horizontal="left" readingOrder="0"/>
      </ndxf>
    </rcc>
  </rrc>
  <rrc rId="2770" sId="5" ref="A23:XFD23" action="deleteRow">
    <rfmt sheetId="5" xfDxf="1" sqref="A23:XFD23" start="0" length="0">
      <dxf>
        <font>
          <strike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B23" t="inlineStr">
        <is>
          <t>Avista Biomass</t>
        </is>
      </nc>
      <ndxf>
        <alignment horizontal="left" readingOrder="0"/>
      </ndxf>
    </rcc>
    <rcc rId="0" sId="5" s="1" dxf="1">
      <nc r="C23" t="inlineStr">
        <is>
          <t>Avista Corp</t>
        </is>
      </nc>
      <ndxf>
        <alignment horizontal="left" wrapText="1" readingOrder="0"/>
      </ndxf>
    </rcc>
    <rcc rId="0" sId="5" dxf="1">
      <nc r="D23" t="inlineStr">
        <is>
          <t>System Power</t>
        </is>
      </nc>
      <ndxf>
        <alignment horizontal="left" readingOrder="0"/>
      </ndxf>
    </rcc>
    <rcc rId="0" sId="5" dxf="1">
      <nc r="E23" t="inlineStr">
        <is>
          <t>Upper Falls HED; Post Falls HED; Nine Mile HED; Monroe Street HED; Kettle Falls Woodwaste</t>
        </is>
      </nc>
      <ndxf>
        <numFmt numFmtId="170" formatCode="m/d/yyyy;@"/>
        <alignment horizontal="left" readingOrder="0"/>
      </ndxf>
    </rcc>
    <rfmt sheetId="5" sqref="F23" start="0" length="0">
      <dxf>
        <numFmt numFmtId="170" formatCode="m/d/yyyy;@"/>
        <alignment horizontal="left" readingOrder="0"/>
      </dxf>
    </rfmt>
    <rfmt sheetId="5" sqref="G23" start="0" length="0">
      <dxf>
        <numFmt numFmtId="170" formatCode="m/d/yyyy;@"/>
        <alignment horizontal="left" readingOrder="0"/>
      </dxf>
    </rfmt>
    <rfmt sheetId="5" sqref="H23" start="0" length="0">
      <dxf>
        <numFmt numFmtId="170" formatCode="m/d/yyyy;@"/>
        <alignment horizontal="left" readingOrder="0"/>
      </dxf>
    </rfmt>
    <rfmt sheetId="5" sqref="I23" start="0" length="0">
      <dxf>
        <numFmt numFmtId="170" formatCode="m/d/yyyy;@"/>
        <alignment horizontal="left" readingOrder="0"/>
      </dxf>
    </rfmt>
    <rcc rId="0" sId="5" dxf="1">
      <nc r="J23" t="inlineStr">
        <is>
          <t>Washington &amp; Idaho</t>
        </is>
      </nc>
      <ndxf>
        <numFmt numFmtId="170" formatCode="m/d/yyyy;@"/>
        <alignment horizontal="left" readingOrder="0"/>
      </ndxf>
    </rcc>
    <rfmt sheetId="5" sqref="K23" start="0" length="0">
      <dxf>
        <numFmt numFmtId="170" formatCode="m/d/yyyy;@"/>
        <alignment horizontal="left" readingOrder="0"/>
      </dxf>
    </rfmt>
    <rfmt sheetId="5" sqref="L23" start="0" length="0">
      <dxf>
        <numFmt numFmtId="170" formatCode="m/d/yyyy;@"/>
        <alignment horizontal="left" readingOrder="0"/>
      </dxf>
    </rfmt>
    <rcc rId="0" sId="5" dxf="1">
      <nc r="M23" t="inlineStr">
        <is>
          <t>COB (any COB bus allowed)</t>
        </is>
      </nc>
      <ndxf>
        <numFmt numFmtId="170" formatCode="m/d/yyyy;@"/>
        <alignment horizontal="left" readingOrder="0"/>
      </ndxf>
    </rcc>
    <rcc rId="0" sId="5" dxf="1" numFmtId="19">
      <nc r="N23">
        <v>39052</v>
      </nc>
      <ndxf>
        <numFmt numFmtId="170" formatCode="m/d/yyyy;@"/>
        <alignment horizontal="left" readingOrder="0"/>
      </ndxf>
    </rcc>
    <rcc rId="0" sId="5" dxf="1" numFmtId="19">
      <nc r="O23">
        <v>42004</v>
      </nc>
      <ndxf>
        <numFmt numFmtId="170" formatCode="m/d/yyyy;@"/>
        <alignment horizontal="left" readingOrder="0"/>
      </ndxf>
    </rcc>
    <rcc rId="0" sId="5" dxf="1">
      <nc r="P23" t="inlineStr">
        <is>
          <t>75 MW</t>
        </is>
      </nc>
      <ndxf>
        <alignment horizontal="left" readingOrder="0"/>
      </ndxf>
    </rcc>
    <rcc rId="0" sId="5" dxf="1">
      <nc r="Q23" t="inlineStr">
        <is>
          <t>Energy</t>
        </is>
      </nc>
      <ndxf>
        <alignment horizontal="left" readingOrder="0"/>
      </ndxf>
    </rcc>
    <rcc rId="0" sId="5" dxf="1">
      <nc r="R23" t="inlineStr">
        <is>
          <t>7X24</t>
        </is>
      </nc>
      <ndxf>
        <alignment horizontal="left" readingOrder="0"/>
      </ndxf>
    </rcc>
    <rcc rId="0" sId="5" dxf="1">
      <nc r="S23" t="inlineStr">
        <is>
          <t>Yes</t>
        </is>
      </nc>
      <ndxf>
        <alignment horizontal="left" readingOrder="0"/>
      </ndxf>
    </rcc>
    <rcc rId="0" sId="5" dxf="1">
      <nc r="T23" t="inlineStr">
        <is>
          <t>Yes</t>
        </is>
      </nc>
      <ndxf>
        <alignment horizontal="left" readingOrder="0"/>
      </ndxf>
    </rcc>
    <rcc rId="0" sId="5" dxf="1">
      <nc r="U23" t="inlineStr">
        <is>
          <t xml:space="preserve"> </t>
        </is>
      </nc>
      <ndxf>
        <alignment horizontal="left" readingOrder="0"/>
      </ndxf>
    </rcc>
    <rcc rId="0" sId="5" dxf="1">
      <nc r="V23" t="inlineStr">
        <is>
          <t>Certified renewable</t>
        </is>
      </nc>
      <ndxf>
        <alignment horizontal="left" readingOrder="0"/>
      </ndxf>
    </rcc>
    <rfmt sheetId="5" sqref="AB23" start="0" length="0">
      <dxf>
        <alignment vertical="bottom" readingOrder="0"/>
        <border outline="0">
          <left/>
          <right/>
          <top/>
          <bottom/>
        </border>
      </dxf>
    </rfmt>
  </rrc>
  <rrc rId="2771" sId="5" ref="A24:XFD24" action="deleteRow">
    <rfmt sheetId="5" xfDxf="1" sqref="A24:XFD2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B24" t="inlineStr">
        <is>
          <t>PP&amp;L</t>
        </is>
      </nc>
      <ndxf>
        <alignment horizontal="left" readingOrder="0"/>
      </ndxf>
    </rcc>
    <rcc rId="0" sId="5" s="1" dxf="1">
      <nc r="C24" t="inlineStr">
        <is>
          <t>Pacific Power &amp; Light (PacificCorp)</t>
        </is>
      </nc>
      <ndxf>
        <font>
          <sz val="12"/>
          <color auto="1"/>
          <name val="Times New Roman"/>
          <scheme val="none"/>
        </font>
        <alignment horizontal="left" wrapText="1" readingOrder="0"/>
      </ndxf>
    </rcc>
    <rcc rId="0" sId="5" dxf="1">
      <nc r="D24" t="inlineStr">
        <is>
          <t>System Power</t>
        </is>
      </nc>
      <ndxf>
        <alignment horizontal="left" readingOrder="0"/>
      </ndxf>
    </rcc>
    <rcc rId="0" sId="5" dxf="1">
      <nc r="E24" t="inlineStr">
        <is>
          <t>System Power</t>
        </is>
      </nc>
      <ndxf>
        <numFmt numFmtId="170" formatCode="m/d/yyyy;@"/>
        <alignment horizontal="left" readingOrder="0"/>
      </ndxf>
    </rcc>
    <rfmt sheetId="5" sqref="F24" start="0" length="0">
      <dxf>
        <numFmt numFmtId="170" formatCode="m/d/yyyy;@"/>
        <alignment horizontal="left" readingOrder="0"/>
      </dxf>
    </rfmt>
    <rfmt sheetId="5" sqref="G24" start="0" length="0">
      <dxf>
        <numFmt numFmtId="170" formatCode="m/d/yyyy;@"/>
        <alignment horizontal="left" readingOrder="0"/>
      </dxf>
    </rfmt>
    <rfmt sheetId="5" sqref="H24" start="0" length="0">
      <dxf>
        <numFmt numFmtId="170" formatCode="m/d/yyyy;@"/>
        <alignment horizontal="left" readingOrder="0"/>
      </dxf>
    </rfmt>
    <rfmt sheetId="5" sqref="I24" start="0" length="0">
      <dxf>
        <numFmt numFmtId="170" formatCode="m/d/yyyy;@"/>
        <alignment horizontal="left" readingOrder="0"/>
      </dxf>
    </rfmt>
    <rfmt sheetId="5" sqref="J24" start="0" length="0">
      <dxf>
        <numFmt numFmtId="170" formatCode="m/d/yyyy;@"/>
        <alignment horizontal="left" readingOrder="0"/>
      </dxf>
    </rfmt>
    <rfmt sheetId="5" sqref="K24" start="0" length="0">
      <dxf>
        <numFmt numFmtId="170" formatCode="m/d/yyyy;@"/>
        <alignment horizontal="left" readingOrder="0"/>
      </dxf>
    </rfmt>
    <rfmt sheetId="5" sqref="L24" start="0" length="0">
      <dxf>
        <numFmt numFmtId="170" formatCode="m/d/yyyy;@"/>
        <alignment horizontal="left" readingOrder="0"/>
      </dxf>
    </rfmt>
    <rcc rId="0" sId="5" dxf="1">
      <nc r="M24" t="inlineStr">
        <is>
          <t>Pacific Northwest Pacific Southwest Intertie</t>
        </is>
      </nc>
      <ndxf>
        <numFmt numFmtId="170" formatCode="m/d/yyyy;@"/>
        <alignment horizontal="left" readingOrder="0"/>
      </ndxf>
    </rcc>
    <rcc rId="0" sId="5" dxf="1" numFmtId="19">
      <nc r="N24">
        <v>32874</v>
      </nc>
      <ndxf>
        <numFmt numFmtId="170" formatCode="m/d/yyyy;@"/>
        <alignment horizontal="left" readingOrder="0"/>
      </ndxf>
    </rcc>
    <rcc rId="0" sId="5" dxf="1" numFmtId="19">
      <nc r="O24">
        <v>42004</v>
      </nc>
      <ndxf>
        <numFmt numFmtId="170" formatCode="m/d/yyyy;@"/>
        <alignment horizontal="left" readingOrder="0"/>
      </ndxf>
    </rcc>
    <rcc rId="0" sId="5" dxf="1">
      <nc r="P24" t="inlineStr">
        <is>
          <t>100 MW</t>
        </is>
      </nc>
      <ndxf>
        <alignment horizontal="left" readingOrder="0"/>
      </ndxf>
    </rcc>
    <rcc rId="0" sId="5" dxf="1">
      <nc r="Q24" t="inlineStr">
        <is>
          <t>Energy</t>
        </is>
      </nc>
      <ndxf>
        <alignment horizontal="left" readingOrder="0"/>
      </ndxf>
    </rcc>
    <rcc rId="0" sId="5" dxf="1">
      <nc r="R24" t="inlineStr">
        <is>
          <t>7X24</t>
        </is>
      </nc>
      <ndxf>
        <alignment horizontal="left" readingOrder="0"/>
      </ndxf>
    </rcc>
    <rcc rId="0" sId="5" dxf="1">
      <nc r="S24" t="inlineStr">
        <is>
          <t>take or pay - see note</t>
        </is>
      </nc>
      <ndxf>
        <alignment horizontal="left" readingOrder="0"/>
      </ndxf>
    </rcc>
    <rcc rId="0" sId="5" dxf="1">
      <nc r="T24" t="inlineStr">
        <is>
          <t>Yes</t>
        </is>
      </nc>
      <ndxf>
        <alignment horizontal="left" readingOrder="0"/>
      </ndxf>
    </rcc>
    <rfmt sheetId="5" sqref="U24" start="0" length="0">
      <dxf>
        <alignment horizontal="left" readingOrder="0"/>
      </dxf>
    </rfmt>
    <rfmt sheetId="5" sqref="V24" start="0" length="0">
      <dxf>
        <alignment horizontal="left" readingOrder="0"/>
      </dxf>
    </rfmt>
    <rfmt sheetId="5" sqref="AB2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2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CRATs'!A64</f>
      </nc>
    </rcc>
    <rcc rId="0" sId="5" s="1" dxf="1">
      <nc r="B9">
        <f>'S-1 CRATs'!B64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3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CRATs'!A89</f>
      </nc>
    </rcc>
    <rcc rId="0" sId="5" s="1" dxf="1">
      <nc r="B9">
        <f>'S-1 CRATs'!B89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4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CRATs'!A90</f>
      </nc>
    </rcc>
    <rcc rId="0" sId="5" dxf="1">
      <nc r="B9">
        <f>'S-1 CRATs'!B90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5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9" start="0" length="0">
      <dxf>
        <alignment horizontal="left" indent="1" readingOrder="0"/>
      </dxf>
    </rfmt>
    <rfmt sheetId="5" s="1" sqref="C9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6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CRATs'!#REF!</f>
      </nc>
    </rcc>
    <rcc rId="0" sId="5" dxf="1">
      <nc r="B9">
        <f>'S-1 CRATs'!#REF!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7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CRATs'!A93</f>
      </nc>
    </rcc>
    <rcc rId="0" sId="5" dxf="1">
      <nc r="B9">
        <f>'S-1 CRATs'!B93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8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CRATs'!A94</f>
      </nc>
    </rcc>
    <rcc rId="0" sId="5" dxf="1">
      <nc r="B9">
        <f>'S-1 CRATs'!B94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79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CRATs'!A96</f>
      </nc>
    </rcc>
    <rcc rId="0" sId="5" dxf="1">
      <nc r="B9">
        <f>'S-1 CRATs'!B96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80" sId="5" ref="A17:XFD17" action="insertRow"/>
  <rm rId="2781" sheetId="5" source="A12:XFD12" destination="A17:XFD17" sourceSheetId="5">
    <rfmt sheetId="5" xfDxf="1" sqref="A17:XFD17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17" start="0" length="0">
      <dxf>
        <font/>
      </dxf>
    </rfmt>
    <rfmt sheetId="5" sqref="B17" start="0" length="0">
      <dxf>
        <alignment horizontal="left" readingOrder="0"/>
      </dxf>
    </rfmt>
    <rfmt sheetId="5" s="1" sqref="C17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7" start="0" length="0">
      <dxf>
        <alignment horizontal="left" readingOrder="0"/>
      </dxf>
    </rfmt>
    <rfmt sheetId="5" sqref="E17" start="0" length="0">
      <dxf>
        <numFmt numFmtId="170" formatCode="m/d/yyyy;@"/>
        <alignment horizontal="left" readingOrder="0"/>
      </dxf>
    </rfmt>
    <rfmt sheetId="5" sqref="F17" start="0" length="0">
      <dxf>
        <numFmt numFmtId="170" formatCode="m/d/yyyy;@"/>
        <alignment horizontal="left" readingOrder="0"/>
      </dxf>
    </rfmt>
    <rfmt sheetId="5" sqref="G17" start="0" length="0">
      <dxf>
        <numFmt numFmtId="170" formatCode="m/d/yyyy;@"/>
        <alignment horizontal="left" readingOrder="0"/>
      </dxf>
    </rfmt>
    <rfmt sheetId="5" sqref="H17" start="0" length="0">
      <dxf>
        <numFmt numFmtId="170" formatCode="m/d/yyyy;@"/>
        <alignment horizontal="left" readingOrder="0"/>
      </dxf>
    </rfmt>
    <rfmt sheetId="5" sqref="I17" start="0" length="0">
      <dxf>
        <numFmt numFmtId="170" formatCode="m/d/yyyy;@"/>
        <alignment horizontal="left" readingOrder="0"/>
      </dxf>
    </rfmt>
    <rfmt sheetId="5" sqref="J17" start="0" length="0">
      <dxf>
        <numFmt numFmtId="170" formatCode="m/d/yyyy;@"/>
        <alignment horizontal="left" readingOrder="0"/>
      </dxf>
    </rfmt>
    <rfmt sheetId="5" sqref="K17" start="0" length="0">
      <dxf>
        <numFmt numFmtId="170" formatCode="m/d/yyyy;@"/>
        <alignment horizontal="left" readingOrder="0"/>
      </dxf>
    </rfmt>
    <rfmt sheetId="5" sqref="L17" start="0" length="0">
      <dxf>
        <numFmt numFmtId="170" formatCode="m/d/yyyy;@"/>
        <alignment horizontal="left" readingOrder="0"/>
      </dxf>
    </rfmt>
    <rfmt sheetId="5" sqref="M17" start="0" length="0">
      <dxf>
        <numFmt numFmtId="170" formatCode="m/d/yyyy;@"/>
        <alignment horizontal="left" readingOrder="0"/>
      </dxf>
    </rfmt>
    <rfmt sheetId="5" sqref="N17" start="0" length="0">
      <dxf>
        <numFmt numFmtId="170" formatCode="m/d/yyyy;@"/>
        <alignment horizontal="left" readingOrder="0"/>
      </dxf>
    </rfmt>
    <rfmt sheetId="5" sqref="O17" start="0" length="0">
      <dxf>
        <numFmt numFmtId="170" formatCode="m/d/yyyy;@"/>
        <alignment horizontal="left" readingOrder="0"/>
      </dxf>
    </rfmt>
    <rfmt sheetId="5" sqref="P17" start="0" length="0">
      <dxf>
        <alignment horizontal="left" readingOrder="0"/>
      </dxf>
    </rfmt>
    <rfmt sheetId="5" sqref="Q17" start="0" length="0">
      <dxf>
        <alignment horizontal="left" readingOrder="0"/>
      </dxf>
    </rfmt>
    <rfmt sheetId="5" sqref="R17" start="0" length="0">
      <dxf>
        <alignment horizontal="left" readingOrder="0"/>
      </dxf>
    </rfmt>
    <rfmt sheetId="5" sqref="S17" start="0" length="0">
      <dxf>
        <alignment horizontal="left" readingOrder="0"/>
      </dxf>
    </rfmt>
    <rfmt sheetId="5" sqref="T17" start="0" length="0">
      <dxf>
        <alignment horizontal="left" readingOrder="0"/>
      </dxf>
    </rfmt>
    <rfmt sheetId="5" sqref="U17" start="0" length="0">
      <dxf>
        <alignment horizontal="left" readingOrder="0"/>
      </dxf>
    </rfmt>
    <rfmt sheetId="5" sqref="V17" start="0" length="0">
      <dxf>
        <alignment horizontal="left" readingOrder="0"/>
      </dxf>
    </rfmt>
    <rfmt sheetId="5" sqref="AB17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782" sId="5" ref="A12:XFD12" action="deleteRow">
    <rfmt sheetId="5" xfDxf="1" sqref="A12:XFD1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12" start="0" length="0">
      <dxf>
        <font/>
        <alignment horizontal="left" wrapText="1" indent="1" readingOrder="0"/>
      </dxf>
    </rfmt>
    <rfmt sheetId="5" sqref="E12" start="0" length="0">
      <dxf>
        <numFmt numFmtId="170" formatCode="m/d/yyyy;@"/>
      </dxf>
    </rfmt>
    <rfmt sheetId="5" sqref="F12" start="0" length="0">
      <dxf>
        <numFmt numFmtId="170" formatCode="m/d/yyyy;@"/>
      </dxf>
    </rfmt>
    <rfmt sheetId="5" sqref="G12" start="0" length="0">
      <dxf>
        <numFmt numFmtId="170" formatCode="m/d/yyyy;@"/>
      </dxf>
    </rfmt>
    <rfmt sheetId="5" sqref="H12" start="0" length="0">
      <dxf>
        <numFmt numFmtId="170" formatCode="m/d/yyyy;@"/>
      </dxf>
    </rfmt>
    <rfmt sheetId="5" sqref="I12" start="0" length="0">
      <dxf>
        <numFmt numFmtId="170" formatCode="m/d/yyyy;@"/>
      </dxf>
    </rfmt>
    <rfmt sheetId="5" sqref="J12" start="0" length="0">
      <dxf>
        <numFmt numFmtId="170" formatCode="m/d/yyyy;@"/>
      </dxf>
    </rfmt>
    <rfmt sheetId="5" sqref="K12" start="0" length="0">
      <dxf>
        <numFmt numFmtId="170" formatCode="m/d/yyyy;@"/>
      </dxf>
    </rfmt>
    <rfmt sheetId="5" sqref="L12" start="0" length="0">
      <dxf>
        <numFmt numFmtId="170" formatCode="m/d/yyyy;@"/>
      </dxf>
    </rfmt>
    <rfmt sheetId="5" sqref="M12" start="0" length="0">
      <dxf>
        <numFmt numFmtId="170" formatCode="m/d/yyyy;@"/>
      </dxf>
    </rfmt>
    <rfmt sheetId="5" sqref="N12" start="0" length="0">
      <dxf>
        <numFmt numFmtId="170" formatCode="m/d/yyyy;@"/>
      </dxf>
    </rfmt>
    <rfmt sheetId="5" sqref="O12" start="0" length="0">
      <dxf>
        <numFmt numFmtId="170" formatCode="m/d/yyyy;@"/>
      </dxf>
    </rfmt>
    <rfmt sheetId="5" sqref="AB1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83" sId="5" ref="A17:XFD18" action="insertRow"/>
  <rm rId="2784" sheetId="5" source="A12:XFD13" destination="A17:XFD18" sourceSheetId="5">
    <undo index="0" exp="area" ref3D="1" dr="$A$1:$AF$12" dn="Z_E53FAAE4_DC2A_4306_B729_FA30C476A7AE_.wvu.PrintArea" sId="5"/>
    <undo index="0" exp="area" ref3D="1" dr="$A$1:$U$12" dn="Z_936D601A_6161_408D_BD38_CA4C61557536_.wvu.PrintArea" sId="5"/>
    <undo index="0" exp="area" ref3D="1" dr="$A$1:$AF$12" dn="Z_3EAFDB81_3C7B_4EC4_BD53_8A6926C61C4D_.wvu.PrintArea" sId="5"/>
    <undo index="0" exp="area" ref3D="1" dr="$A$1:$U$12" dn="Z_046A23F8_4D15_41E0_A67E_1D05CF2E9CA4_.wvu.PrintArea" sId="5"/>
    <undo index="0" exp="area" ref3D="1" dr="$A$1:$AF$12" dn="Print_Area" sId="5"/>
    <rfmt sheetId="5" xfDxf="1" sqref="A17:XFD17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18:XFD1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17" start="0" length="0">
      <dxf>
        <font/>
      </dxf>
    </rfmt>
    <rfmt sheetId="5" s="1" sqref="B17" start="0" length="0">
      <dxf>
        <alignment horizontal="left" readingOrder="0"/>
      </dxf>
    </rfmt>
    <rfmt sheetId="5" s="1" sqref="C17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7" start="0" length="0">
      <dxf>
        <alignment horizontal="left" readingOrder="0"/>
      </dxf>
    </rfmt>
    <rfmt sheetId="5" sqref="E17" start="0" length="0">
      <dxf>
        <numFmt numFmtId="170" formatCode="m/d/yyyy;@"/>
        <alignment horizontal="left" readingOrder="0"/>
      </dxf>
    </rfmt>
    <rfmt sheetId="5" sqref="F17" start="0" length="0">
      <dxf>
        <numFmt numFmtId="170" formatCode="m/d/yyyy;@"/>
        <alignment horizontal="left" readingOrder="0"/>
      </dxf>
    </rfmt>
    <rfmt sheetId="5" sqref="G17" start="0" length="0">
      <dxf>
        <numFmt numFmtId="170" formatCode="m/d/yyyy;@"/>
        <alignment horizontal="left" readingOrder="0"/>
      </dxf>
    </rfmt>
    <rfmt sheetId="5" sqref="H17" start="0" length="0">
      <dxf>
        <numFmt numFmtId="170" formatCode="m/d/yyyy;@"/>
        <alignment horizontal="left" readingOrder="0"/>
      </dxf>
    </rfmt>
    <rfmt sheetId="5" sqref="I17" start="0" length="0">
      <dxf>
        <numFmt numFmtId="170" formatCode="m/d/yyyy;@"/>
        <alignment horizontal="left" readingOrder="0"/>
      </dxf>
    </rfmt>
    <rfmt sheetId="5" sqref="J17" start="0" length="0">
      <dxf>
        <numFmt numFmtId="170" formatCode="m/d/yyyy;@"/>
        <alignment horizontal="left" readingOrder="0"/>
      </dxf>
    </rfmt>
    <rfmt sheetId="5" sqref="K17" start="0" length="0">
      <dxf>
        <numFmt numFmtId="170" formatCode="m/d/yyyy;@"/>
        <alignment horizontal="left" readingOrder="0"/>
      </dxf>
    </rfmt>
    <rfmt sheetId="5" sqref="L17" start="0" length="0">
      <dxf>
        <numFmt numFmtId="170" formatCode="m/d/yyyy;@"/>
        <alignment horizontal="left" readingOrder="0"/>
      </dxf>
    </rfmt>
    <rfmt sheetId="5" sqref="M17" start="0" length="0">
      <dxf>
        <numFmt numFmtId="170" formatCode="m/d/yyyy;@"/>
        <alignment horizontal="left" readingOrder="0"/>
      </dxf>
    </rfmt>
    <rfmt sheetId="5" sqref="N17" start="0" length="0">
      <dxf>
        <numFmt numFmtId="170" formatCode="m/d/yyyy;@"/>
        <alignment horizontal="left" readingOrder="0"/>
      </dxf>
    </rfmt>
    <rfmt sheetId="5" sqref="O17" start="0" length="0">
      <dxf>
        <numFmt numFmtId="170" formatCode="m/d/yyyy;@"/>
        <alignment horizontal="left" readingOrder="0"/>
      </dxf>
    </rfmt>
    <rfmt sheetId="5" sqref="P17" start="0" length="0">
      <dxf>
        <alignment horizontal="left" readingOrder="0"/>
      </dxf>
    </rfmt>
    <rfmt sheetId="5" sqref="Q17" start="0" length="0">
      <dxf>
        <alignment horizontal="left" readingOrder="0"/>
      </dxf>
    </rfmt>
    <rfmt sheetId="5" sqref="R17" start="0" length="0">
      <dxf>
        <alignment horizontal="left" readingOrder="0"/>
      </dxf>
    </rfmt>
    <rfmt sheetId="5" sqref="S17" start="0" length="0">
      <dxf>
        <alignment horizontal="left" readingOrder="0"/>
      </dxf>
    </rfmt>
    <rfmt sheetId="5" sqref="T17" start="0" length="0">
      <dxf>
        <alignment horizontal="left" readingOrder="0"/>
      </dxf>
    </rfmt>
    <rfmt sheetId="5" sqref="U17" start="0" length="0">
      <dxf>
        <alignment horizontal="left" readingOrder="0"/>
      </dxf>
    </rfmt>
    <rfmt sheetId="5" sqref="V17" start="0" length="0">
      <dxf>
        <alignment horizontal="left" readingOrder="0"/>
      </dxf>
    </rfmt>
    <rfmt sheetId="5" sqref="AB17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18" start="0" length="0">
      <dxf>
        <font/>
      </dxf>
    </rfmt>
    <rfmt sheetId="5" s="1" sqref="B18" start="0" length="0">
      <dxf>
        <alignment horizontal="left" readingOrder="0"/>
      </dxf>
    </rfmt>
    <rfmt sheetId="5" s="1" sqref="C18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8" start="0" length="0">
      <dxf>
        <alignment horizontal="left" readingOrder="0"/>
      </dxf>
    </rfmt>
    <rfmt sheetId="5" sqref="E18" start="0" length="0">
      <dxf>
        <numFmt numFmtId="170" formatCode="m/d/yyyy;@"/>
        <alignment horizontal="left" readingOrder="0"/>
      </dxf>
    </rfmt>
    <rfmt sheetId="5" sqref="F18" start="0" length="0">
      <dxf>
        <numFmt numFmtId="170" formatCode="m/d/yyyy;@"/>
        <alignment horizontal="left" readingOrder="0"/>
      </dxf>
    </rfmt>
    <rfmt sheetId="5" sqref="G18" start="0" length="0">
      <dxf>
        <numFmt numFmtId="170" formatCode="m/d/yyyy;@"/>
        <alignment horizontal="left" readingOrder="0"/>
      </dxf>
    </rfmt>
    <rfmt sheetId="5" sqref="H18" start="0" length="0">
      <dxf>
        <numFmt numFmtId="170" formatCode="m/d/yyyy;@"/>
        <alignment horizontal="left" readingOrder="0"/>
      </dxf>
    </rfmt>
    <rfmt sheetId="5" sqref="I18" start="0" length="0">
      <dxf>
        <numFmt numFmtId="170" formatCode="m/d/yyyy;@"/>
        <alignment horizontal="left" readingOrder="0"/>
      </dxf>
    </rfmt>
    <rfmt sheetId="5" sqref="J18" start="0" length="0">
      <dxf>
        <numFmt numFmtId="170" formatCode="m/d/yyyy;@"/>
        <alignment horizontal="left" readingOrder="0"/>
      </dxf>
    </rfmt>
    <rfmt sheetId="5" sqref="K18" start="0" length="0">
      <dxf>
        <numFmt numFmtId="170" formatCode="m/d/yyyy;@"/>
        <alignment horizontal="left" readingOrder="0"/>
      </dxf>
    </rfmt>
    <rfmt sheetId="5" sqref="L18" start="0" length="0">
      <dxf>
        <numFmt numFmtId="170" formatCode="m/d/yyyy;@"/>
        <alignment horizontal="left" readingOrder="0"/>
      </dxf>
    </rfmt>
    <rfmt sheetId="5" sqref="M18" start="0" length="0">
      <dxf>
        <numFmt numFmtId="170" formatCode="m/d/yyyy;@"/>
        <alignment horizontal="left" readingOrder="0"/>
      </dxf>
    </rfmt>
    <rfmt sheetId="5" sqref="N18" start="0" length="0">
      <dxf>
        <numFmt numFmtId="170" formatCode="m/d/yyyy;@"/>
        <alignment horizontal="left" readingOrder="0"/>
      </dxf>
    </rfmt>
    <rfmt sheetId="5" sqref="O18" start="0" length="0">
      <dxf>
        <numFmt numFmtId="170" formatCode="m/d/yyyy;@"/>
        <alignment horizontal="left" readingOrder="0"/>
      </dxf>
    </rfmt>
    <rfmt sheetId="5" sqref="P18" start="0" length="0">
      <dxf>
        <alignment horizontal="left" readingOrder="0"/>
      </dxf>
    </rfmt>
    <rfmt sheetId="5" sqref="Q18" start="0" length="0">
      <dxf>
        <alignment horizontal="left" readingOrder="0"/>
      </dxf>
    </rfmt>
    <rfmt sheetId="5" sqref="R18" start="0" length="0">
      <dxf>
        <alignment horizontal="left" readingOrder="0"/>
      </dxf>
    </rfmt>
    <rfmt sheetId="5" sqref="S18" start="0" length="0">
      <dxf>
        <alignment horizontal="left" readingOrder="0"/>
      </dxf>
    </rfmt>
    <rfmt sheetId="5" sqref="T18" start="0" length="0">
      <dxf>
        <alignment horizontal="left" readingOrder="0"/>
      </dxf>
    </rfmt>
    <rfmt sheetId="5" sqref="U18" start="0" length="0">
      <dxf>
        <alignment horizontal="left" readingOrder="0"/>
      </dxf>
    </rfmt>
    <rfmt sheetId="5" sqref="V18" start="0" length="0">
      <dxf>
        <alignment horizontal="left" readingOrder="0"/>
      </dxf>
    </rfmt>
    <rfmt sheetId="5" sqref="AB1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785" sId="5" ref="A12:XFD12" action="deleteRow">
    <rfmt sheetId="5" xfDxf="1" sqref="A12:XFD1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12" start="0" length="0">
      <dxf>
        <font/>
        <alignment horizontal="left" wrapText="1" indent="1" readingOrder="0"/>
      </dxf>
    </rfmt>
    <rfmt sheetId="5" sqref="E12" start="0" length="0">
      <dxf>
        <numFmt numFmtId="170" formatCode="m/d/yyyy;@"/>
      </dxf>
    </rfmt>
    <rfmt sheetId="5" sqref="F12" start="0" length="0">
      <dxf>
        <numFmt numFmtId="170" formatCode="m/d/yyyy;@"/>
      </dxf>
    </rfmt>
    <rfmt sheetId="5" sqref="G12" start="0" length="0">
      <dxf>
        <numFmt numFmtId="170" formatCode="m/d/yyyy;@"/>
      </dxf>
    </rfmt>
    <rfmt sheetId="5" sqref="H12" start="0" length="0">
      <dxf>
        <numFmt numFmtId="170" formatCode="m/d/yyyy;@"/>
      </dxf>
    </rfmt>
    <rfmt sheetId="5" sqref="I12" start="0" length="0">
      <dxf>
        <numFmt numFmtId="170" formatCode="m/d/yyyy;@"/>
      </dxf>
    </rfmt>
    <rfmt sheetId="5" sqref="J12" start="0" length="0">
      <dxf>
        <numFmt numFmtId="170" formatCode="m/d/yyyy;@"/>
      </dxf>
    </rfmt>
    <rfmt sheetId="5" sqref="K12" start="0" length="0">
      <dxf>
        <numFmt numFmtId="170" formatCode="m/d/yyyy;@"/>
      </dxf>
    </rfmt>
    <rfmt sheetId="5" sqref="L12" start="0" length="0">
      <dxf>
        <numFmt numFmtId="170" formatCode="m/d/yyyy;@"/>
      </dxf>
    </rfmt>
    <rfmt sheetId="5" sqref="M12" start="0" length="0">
      <dxf>
        <numFmt numFmtId="170" formatCode="m/d/yyyy;@"/>
      </dxf>
    </rfmt>
    <rfmt sheetId="5" sqref="N12" start="0" length="0">
      <dxf>
        <numFmt numFmtId="170" formatCode="m/d/yyyy;@"/>
      </dxf>
    </rfmt>
    <rfmt sheetId="5" sqref="O12" start="0" length="0">
      <dxf>
        <numFmt numFmtId="170" formatCode="m/d/yyyy;@"/>
      </dxf>
    </rfmt>
    <rfmt sheetId="5" sqref="AB1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86" sId="5" ref="A12:XFD12" action="deleteRow">
    <rfmt sheetId="5" xfDxf="1" sqref="A12:XFD1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12" start="0" length="0">
      <dxf>
        <font/>
        <alignment horizontal="left" wrapText="1" indent="1" readingOrder="0"/>
      </dxf>
    </rfmt>
    <rfmt sheetId="5" sqref="E12" start="0" length="0">
      <dxf>
        <numFmt numFmtId="170" formatCode="m/d/yyyy;@"/>
      </dxf>
    </rfmt>
    <rfmt sheetId="5" sqref="F12" start="0" length="0">
      <dxf>
        <numFmt numFmtId="170" formatCode="m/d/yyyy;@"/>
      </dxf>
    </rfmt>
    <rfmt sheetId="5" sqref="G12" start="0" length="0">
      <dxf>
        <numFmt numFmtId="170" formatCode="m/d/yyyy;@"/>
      </dxf>
    </rfmt>
    <rfmt sheetId="5" sqref="H12" start="0" length="0">
      <dxf>
        <numFmt numFmtId="170" formatCode="m/d/yyyy;@"/>
      </dxf>
    </rfmt>
    <rfmt sheetId="5" sqref="I12" start="0" length="0">
      <dxf>
        <numFmt numFmtId="170" formatCode="m/d/yyyy;@"/>
      </dxf>
    </rfmt>
    <rfmt sheetId="5" sqref="J12" start="0" length="0">
      <dxf>
        <numFmt numFmtId="170" formatCode="m/d/yyyy;@"/>
      </dxf>
    </rfmt>
    <rfmt sheetId="5" sqref="K12" start="0" length="0">
      <dxf>
        <numFmt numFmtId="170" formatCode="m/d/yyyy;@"/>
      </dxf>
    </rfmt>
    <rfmt sheetId="5" sqref="L12" start="0" length="0">
      <dxf>
        <numFmt numFmtId="170" formatCode="m/d/yyyy;@"/>
      </dxf>
    </rfmt>
    <rfmt sheetId="5" sqref="M12" start="0" length="0">
      <dxf>
        <numFmt numFmtId="170" formatCode="m/d/yyyy;@"/>
      </dxf>
    </rfmt>
    <rfmt sheetId="5" sqref="N12" start="0" length="0">
      <dxf>
        <numFmt numFmtId="170" formatCode="m/d/yyyy;@"/>
      </dxf>
    </rfmt>
    <rfmt sheetId="5" sqref="O12" start="0" length="0">
      <dxf>
        <numFmt numFmtId="170" formatCode="m/d/yyyy;@"/>
      </dxf>
    </rfmt>
    <rfmt sheetId="5" sqref="AB1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87" sId="5" ref="A21:XFD22" action="insertRow"/>
  <rm rId="2788" sheetId="5" source="A9:XFD10" destination="A21:XFD22" sourceSheetId="5">
    <rfmt sheetId="5" xfDxf="1" sqref="A21:XFD2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1" start="0" length="0">
      <dxf>
        <font/>
      </dxf>
    </rfmt>
    <rfmt sheetId="5" sqref="B21" start="0" length="0">
      <dxf>
        <alignment horizontal="left" readingOrder="0"/>
      </dxf>
    </rfmt>
    <rfmt sheetId="5" s="1" sqref="C21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1" start="0" length="0">
      <dxf>
        <alignment horizontal="left" readingOrder="0"/>
      </dxf>
    </rfmt>
    <rfmt sheetId="5" sqref="E21" start="0" length="0">
      <dxf>
        <numFmt numFmtId="170" formatCode="m/d/yyyy;@"/>
        <alignment horizontal="left" readingOrder="0"/>
      </dxf>
    </rfmt>
    <rfmt sheetId="5" sqref="F21" start="0" length="0">
      <dxf>
        <numFmt numFmtId="170" formatCode="m/d/yyyy;@"/>
        <alignment horizontal="left" readingOrder="0"/>
      </dxf>
    </rfmt>
    <rfmt sheetId="5" sqref="G21" start="0" length="0">
      <dxf>
        <numFmt numFmtId="170" formatCode="m/d/yyyy;@"/>
        <alignment horizontal="left" readingOrder="0"/>
      </dxf>
    </rfmt>
    <rfmt sheetId="5" sqref="H21" start="0" length="0">
      <dxf>
        <numFmt numFmtId="170" formatCode="m/d/yyyy;@"/>
        <alignment horizontal="left" readingOrder="0"/>
      </dxf>
    </rfmt>
    <rfmt sheetId="5" sqref="I21" start="0" length="0">
      <dxf>
        <numFmt numFmtId="170" formatCode="m/d/yyyy;@"/>
        <alignment horizontal="left" readingOrder="0"/>
      </dxf>
    </rfmt>
    <rfmt sheetId="5" sqref="J21" start="0" length="0">
      <dxf>
        <numFmt numFmtId="170" formatCode="m/d/yyyy;@"/>
        <alignment horizontal="left" readingOrder="0"/>
      </dxf>
    </rfmt>
    <rfmt sheetId="5" sqref="K21" start="0" length="0">
      <dxf>
        <numFmt numFmtId="170" formatCode="m/d/yyyy;@"/>
        <alignment horizontal="left" readingOrder="0"/>
      </dxf>
    </rfmt>
    <rfmt sheetId="5" sqref="L21" start="0" length="0">
      <dxf>
        <numFmt numFmtId="170" formatCode="m/d/yyyy;@"/>
        <alignment horizontal="left" readingOrder="0"/>
      </dxf>
    </rfmt>
    <rfmt sheetId="5" sqref="M21" start="0" length="0">
      <dxf>
        <numFmt numFmtId="170" formatCode="m/d/yyyy;@"/>
        <alignment horizontal="left" readingOrder="0"/>
      </dxf>
    </rfmt>
    <rfmt sheetId="5" sqref="N21" start="0" length="0">
      <dxf>
        <numFmt numFmtId="170" formatCode="m/d/yyyy;@"/>
        <alignment horizontal="left" readingOrder="0"/>
      </dxf>
    </rfmt>
    <rfmt sheetId="5" sqref="O21" start="0" length="0">
      <dxf>
        <numFmt numFmtId="170" formatCode="m/d/yyyy;@"/>
        <alignment horizontal="left" readingOrder="0"/>
      </dxf>
    </rfmt>
    <rfmt sheetId="5" sqref="P21" start="0" length="0">
      <dxf>
        <alignment horizontal="left" readingOrder="0"/>
      </dxf>
    </rfmt>
    <rfmt sheetId="5" sqref="Q21" start="0" length="0">
      <dxf>
        <alignment horizontal="left" readingOrder="0"/>
      </dxf>
    </rfmt>
    <rfmt sheetId="5" sqref="R21" start="0" length="0">
      <dxf>
        <alignment horizontal="left" readingOrder="0"/>
      </dxf>
    </rfmt>
    <rfmt sheetId="5" sqref="S21" start="0" length="0">
      <dxf>
        <alignment horizontal="left" readingOrder="0"/>
      </dxf>
    </rfmt>
    <rfmt sheetId="5" sqref="T21" start="0" length="0">
      <dxf>
        <alignment horizontal="left" readingOrder="0"/>
      </dxf>
    </rfmt>
    <rfmt sheetId="5" sqref="U21" start="0" length="0">
      <dxf>
        <alignment horizontal="left" readingOrder="0"/>
      </dxf>
    </rfmt>
    <rfmt sheetId="5" sqref="V21" start="0" length="0">
      <dxf>
        <alignment horizontal="left" readingOrder="0"/>
      </dxf>
    </rfmt>
    <rfmt sheetId="5" sqref="AB2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22" start="0" length="0">
      <dxf>
        <font/>
      </dxf>
    </rfmt>
    <rfmt sheetId="5" sqref="B22" start="0" length="0">
      <dxf>
        <alignment horizontal="left" readingOrder="0"/>
      </dxf>
    </rfmt>
    <rfmt sheetId="5" s="1" sqref="C22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2" start="0" length="0">
      <dxf>
        <alignment horizontal="left" readingOrder="0"/>
      </dxf>
    </rfmt>
    <rfmt sheetId="5" sqref="E22" start="0" length="0">
      <dxf>
        <numFmt numFmtId="170" formatCode="m/d/yyyy;@"/>
        <alignment horizontal="left" readingOrder="0"/>
      </dxf>
    </rfmt>
    <rfmt sheetId="5" sqref="F22" start="0" length="0">
      <dxf>
        <numFmt numFmtId="170" formatCode="m/d/yyyy;@"/>
        <alignment horizontal="left" readingOrder="0"/>
      </dxf>
    </rfmt>
    <rfmt sheetId="5" sqref="G22" start="0" length="0">
      <dxf>
        <numFmt numFmtId="170" formatCode="m/d/yyyy;@"/>
        <alignment horizontal="left" readingOrder="0"/>
      </dxf>
    </rfmt>
    <rfmt sheetId="5" sqref="H22" start="0" length="0">
      <dxf>
        <numFmt numFmtId="170" formatCode="m/d/yyyy;@"/>
        <alignment horizontal="left" readingOrder="0"/>
      </dxf>
    </rfmt>
    <rfmt sheetId="5" sqref="I22" start="0" length="0">
      <dxf>
        <numFmt numFmtId="170" formatCode="m/d/yyyy;@"/>
        <alignment horizontal="left" readingOrder="0"/>
      </dxf>
    </rfmt>
    <rfmt sheetId="5" sqref="J22" start="0" length="0">
      <dxf>
        <numFmt numFmtId="170" formatCode="m/d/yyyy;@"/>
        <alignment horizontal="left" readingOrder="0"/>
      </dxf>
    </rfmt>
    <rfmt sheetId="5" sqref="K22" start="0" length="0">
      <dxf>
        <numFmt numFmtId="170" formatCode="m/d/yyyy;@"/>
        <alignment horizontal="left" readingOrder="0"/>
      </dxf>
    </rfmt>
    <rfmt sheetId="5" sqref="L22" start="0" length="0">
      <dxf>
        <numFmt numFmtId="170" formatCode="m/d/yyyy;@"/>
        <alignment horizontal="left" readingOrder="0"/>
      </dxf>
    </rfmt>
    <rfmt sheetId="5" sqref="M22" start="0" length="0">
      <dxf>
        <numFmt numFmtId="170" formatCode="m/d/yyyy;@"/>
        <alignment horizontal="left" readingOrder="0"/>
      </dxf>
    </rfmt>
    <rfmt sheetId="5" sqref="N22" start="0" length="0">
      <dxf>
        <numFmt numFmtId="170" formatCode="m/d/yyyy;@"/>
        <alignment horizontal="left" readingOrder="0"/>
      </dxf>
    </rfmt>
    <rfmt sheetId="5" sqref="O22" start="0" length="0">
      <dxf>
        <numFmt numFmtId="170" formatCode="m/d/yyyy;@"/>
        <alignment horizontal="left" readingOrder="0"/>
      </dxf>
    </rfmt>
    <rfmt sheetId="5" sqref="P22" start="0" length="0">
      <dxf>
        <alignment horizontal="left" readingOrder="0"/>
      </dxf>
    </rfmt>
    <rfmt sheetId="5" sqref="Q22" start="0" length="0">
      <dxf>
        <alignment horizontal="left" readingOrder="0"/>
      </dxf>
    </rfmt>
    <rfmt sheetId="5" sqref="R22" start="0" length="0">
      <dxf>
        <alignment horizontal="left" readingOrder="0"/>
      </dxf>
    </rfmt>
    <rfmt sheetId="5" sqref="S22" start="0" length="0">
      <dxf>
        <alignment horizontal="left" readingOrder="0"/>
      </dxf>
    </rfmt>
    <rfmt sheetId="5" sqref="T22" start="0" length="0">
      <dxf>
        <alignment horizontal="left" readingOrder="0"/>
      </dxf>
    </rfmt>
    <rfmt sheetId="5" sqref="U22" start="0" length="0">
      <dxf>
        <alignment horizontal="left" readingOrder="0"/>
      </dxf>
    </rfmt>
    <rfmt sheetId="5" sqref="V22" start="0" length="0">
      <dxf>
        <alignment horizontal="left" readingOrder="0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789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9" start="0" length="0">
      <dxf>
        <font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0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9" start="0" length="0">
      <dxf>
        <font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1" sId="5" ref="A15:XFD18" action="insertRow"/>
  <rm rId="2792" sheetId="5" source="A22:XFD25" destination="A15:XFD18" sourceSheetId="5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16:XFD1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17:XFD17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18:XFD1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15" start="0" length="0">
      <dxf>
        <font/>
      </dxf>
    </rfmt>
    <rfmt sheetId="5" sqref="B15" start="0" length="0">
      <dxf>
        <alignment horizontal="left" readingOrder="0"/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5" start="0" length="0">
      <dxf>
        <alignment horizontal="left" readingOrder="0"/>
      </dxf>
    </rfmt>
    <rfmt sheetId="5" sqref="E15" start="0" length="0">
      <dxf>
        <numFmt numFmtId="170" formatCode="m/d/yyyy;@"/>
        <alignment horizontal="left" readingOrder="0"/>
      </dxf>
    </rfmt>
    <rfmt sheetId="5" sqref="F15" start="0" length="0">
      <dxf>
        <numFmt numFmtId="170" formatCode="m/d/yyyy;@"/>
        <alignment horizontal="left" readingOrder="0"/>
      </dxf>
    </rfmt>
    <rfmt sheetId="5" sqref="G15" start="0" length="0">
      <dxf>
        <numFmt numFmtId="170" formatCode="m/d/yyyy;@"/>
        <alignment horizontal="left" readingOrder="0"/>
      </dxf>
    </rfmt>
    <rfmt sheetId="5" sqref="H15" start="0" length="0">
      <dxf>
        <numFmt numFmtId="170" formatCode="m/d/yyyy;@"/>
        <alignment horizontal="left" readingOrder="0"/>
      </dxf>
    </rfmt>
    <rfmt sheetId="5" sqref="I15" start="0" length="0">
      <dxf>
        <numFmt numFmtId="170" formatCode="m/d/yyyy;@"/>
        <alignment horizontal="left" readingOrder="0"/>
      </dxf>
    </rfmt>
    <rfmt sheetId="5" sqref="J15" start="0" length="0">
      <dxf>
        <numFmt numFmtId="170" formatCode="m/d/yyyy;@"/>
        <alignment horizontal="left" readingOrder="0"/>
      </dxf>
    </rfmt>
    <rfmt sheetId="5" sqref="K15" start="0" length="0">
      <dxf>
        <numFmt numFmtId="170" formatCode="m/d/yyyy;@"/>
        <alignment horizontal="left" readingOrder="0"/>
      </dxf>
    </rfmt>
    <rfmt sheetId="5" sqref="L15" start="0" length="0">
      <dxf>
        <numFmt numFmtId="170" formatCode="m/d/yyyy;@"/>
        <alignment horizontal="left" readingOrder="0"/>
      </dxf>
    </rfmt>
    <rfmt sheetId="5" sqref="M15" start="0" length="0">
      <dxf>
        <numFmt numFmtId="170" formatCode="m/d/yyyy;@"/>
        <alignment horizontal="left" readingOrder="0"/>
      </dxf>
    </rfmt>
    <rfmt sheetId="5" sqref="N15" start="0" length="0">
      <dxf>
        <numFmt numFmtId="170" formatCode="m/d/yyyy;@"/>
        <alignment horizontal="left" readingOrder="0"/>
      </dxf>
    </rfmt>
    <rfmt sheetId="5" sqref="O15" start="0" length="0">
      <dxf>
        <numFmt numFmtId="170" formatCode="m/d/yyyy;@"/>
        <alignment horizontal="left" readingOrder="0"/>
      </dxf>
    </rfmt>
    <rfmt sheetId="5" sqref="P15" start="0" length="0">
      <dxf>
        <alignment horizontal="left" readingOrder="0"/>
      </dxf>
    </rfmt>
    <rfmt sheetId="5" sqref="Q15" start="0" length="0">
      <dxf>
        <alignment horizontal="left" readingOrder="0"/>
      </dxf>
    </rfmt>
    <rfmt sheetId="5" sqref="R15" start="0" length="0">
      <dxf>
        <alignment horizontal="left" readingOrder="0"/>
      </dxf>
    </rfmt>
    <rfmt sheetId="5" sqref="S15" start="0" length="0">
      <dxf>
        <alignment horizontal="left" readingOrder="0"/>
      </dxf>
    </rfmt>
    <rfmt sheetId="5" sqref="T15" start="0" length="0">
      <dxf>
        <alignment horizontal="left" readingOrder="0"/>
      </dxf>
    </rfmt>
    <rfmt sheetId="5" sqref="U15" start="0" length="0">
      <dxf>
        <alignment horizontal="left" readingOrder="0"/>
      </dxf>
    </rfmt>
    <rfmt sheetId="5" sqref="V15" start="0" length="0">
      <dxf>
        <alignment horizontal="left" readingOrder="0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16" start="0" length="0">
      <dxf>
        <font/>
      </dxf>
    </rfmt>
    <rfmt sheetId="5" sqref="B16" start="0" length="0">
      <dxf>
        <alignment horizontal="left" readingOrder="0"/>
      </dxf>
    </rfmt>
    <rfmt sheetId="5" s="1" sqref="C16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6" start="0" length="0">
      <dxf>
        <alignment horizontal="left" readingOrder="0"/>
      </dxf>
    </rfmt>
    <rfmt sheetId="5" sqref="E16" start="0" length="0">
      <dxf>
        <numFmt numFmtId="170" formatCode="m/d/yyyy;@"/>
        <alignment horizontal="left" readingOrder="0"/>
      </dxf>
    </rfmt>
    <rfmt sheetId="5" sqref="F16" start="0" length="0">
      <dxf>
        <numFmt numFmtId="170" formatCode="m/d/yyyy;@"/>
        <alignment horizontal="left" readingOrder="0"/>
      </dxf>
    </rfmt>
    <rfmt sheetId="5" sqref="G16" start="0" length="0">
      <dxf>
        <numFmt numFmtId="170" formatCode="m/d/yyyy;@"/>
        <alignment horizontal="left" readingOrder="0"/>
      </dxf>
    </rfmt>
    <rfmt sheetId="5" sqref="H16" start="0" length="0">
      <dxf>
        <numFmt numFmtId="170" formatCode="m/d/yyyy;@"/>
        <alignment horizontal="left" readingOrder="0"/>
      </dxf>
    </rfmt>
    <rfmt sheetId="5" sqref="I16" start="0" length="0">
      <dxf>
        <numFmt numFmtId="170" formatCode="m/d/yyyy;@"/>
        <alignment horizontal="left" readingOrder="0"/>
      </dxf>
    </rfmt>
    <rfmt sheetId="5" sqref="J16" start="0" length="0">
      <dxf>
        <numFmt numFmtId="170" formatCode="m/d/yyyy;@"/>
        <alignment horizontal="left" readingOrder="0"/>
      </dxf>
    </rfmt>
    <rfmt sheetId="5" sqref="K16" start="0" length="0">
      <dxf>
        <numFmt numFmtId="170" formatCode="m/d/yyyy;@"/>
        <alignment horizontal="left" readingOrder="0"/>
      </dxf>
    </rfmt>
    <rfmt sheetId="5" sqref="L16" start="0" length="0">
      <dxf>
        <numFmt numFmtId="170" formatCode="m/d/yyyy;@"/>
        <alignment horizontal="left" readingOrder="0"/>
      </dxf>
    </rfmt>
    <rfmt sheetId="5" sqref="M16" start="0" length="0">
      <dxf>
        <numFmt numFmtId="170" formatCode="m/d/yyyy;@"/>
        <alignment horizontal="left" readingOrder="0"/>
      </dxf>
    </rfmt>
    <rfmt sheetId="5" sqref="N16" start="0" length="0">
      <dxf>
        <numFmt numFmtId="170" formatCode="m/d/yyyy;@"/>
        <alignment horizontal="left" readingOrder="0"/>
      </dxf>
    </rfmt>
    <rfmt sheetId="5" sqref="O16" start="0" length="0">
      <dxf>
        <numFmt numFmtId="170" formatCode="m/d/yyyy;@"/>
        <alignment horizontal="left" readingOrder="0"/>
      </dxf>
    </rfmt>
    <rfmt sheetId="5" sqref="P16" start="0" length="0">
      <dxf>
        <alignment horizontal="left" readingOrder="0"/>
      </dxf>
    </rfmt>
    <rfmt sheetId="5" sqref="Q16" start="0" length="0">
      <dxf>
        <alignment horizontal="left" readingOrder="0"/>
      </dxf>
    </rfmt>
    <rfmt sheetId="5" sqref="R16" start="0" length="0">
      <dxf>
        <alignment horizontal="left" readingOrder="0"/>
      </dxf>
    </rfmt>
    <rfmt sheetId="5" sqref="S16" start="0" length="0">
      <dxf>
        <alignment horizontal="left" readingOrder="0"/>
      </dxf>
    </rfmt>
    <rfmt sheetId="5" sqref="T16" start="0" length="0">
      <dxf>
        <alignment horizontal="left" readingOrder="0"/>
      </dxf>
    </rfmt>
    <rfmt sheetId="5" sqref="U16" start="0" length="0">
      <dxf>
        <alignment horizontal="left" readingOrder="0"/>
      </dxf>
    </rfmt>
    <rfmt sheetId="5" sqref="V16" start="0" length="0">
      <dxf>
        <alignment horizontal="left" readingOrder="0"/>
      </dxf>
    </rfmt>
    <rfmt sheetId="5" sqref="AB16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17" start="0" length="0">
      <dxf>
        <font/>
      </dxf>
    </rfmt>
    <rfmt sheetId="5" sqref="B17" start="0" length="0">
      <dxf>
        <alignment horizontal="left" readingOrder="0"/>
      </dxf>
    </rfmt>
    <rfmt sheetId="5" s="1" sqref="C17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7" start="0" length="0">
      <dxf>
        <alignment horizontal="left" readingOrder="0"/>
      </dxf>
    </rfmt>
    <rfmt sheetId="5" sqref="E17" start="0" length="0">
      <dxf>
        <numFmt numFmtId="170" formatCode="m/d/yyyy;@"/>
        <alignment horizontal="left" readingOrder="0"/>
      </dxf>
    </rfmt>
    <rfmt sheetId="5" sqref="F17" start="0" length="0">
      <dxf>
        <numFmt numFmtId="170" formatCode="m/d/yyyy;@"/>
        <alignment horizontal="left" readingOrder="0"/>
      </dxf>
    </rfmt>
    <rfmt sheetId="5" sqref="G17" start="0" length="0">
      <dxf>
        <numFmt numFmtId="170" formatCode="m/d/yyyy;@"/>
        <alignment horizontal="left" readingOrder="0"/>
      </dxf>
    </rfmt>
    <rfmt sheetId="5" sqref="H17" start="0" length="0">
      <dxf>
        <numFmt numFmtId="170" formatCode="m/d/yyyy;@"/>
        <alignment horizontal="left" readingOrder="0"/>
      </dxf>
    </rfmt>
    <rfmt sheetId="5" sqref="I17" start="0" length="0">
      <dxf>
        <numFmt numFmtId="170" formatCode="m/d/yyyy;@"/>
        <alignment horizontal="left" readingOrder="0"/>
      </dxf>
    </rfmt>
    <rfmt sheetId="5" sqref="J17" start="0" length="0">
      <dxf>
        <numFmt numFmtId="170" formatCode="m/d/yyyy;@"/>
        <alignment horizontal="left" readingOrder="0"/>
      </dxf>
    </rfmt>
    <rfmt sheetId="5" sqref="K17" start="0" length="0">
      <dxf>
        <numFmt numFmtId="170" formatCode="m/d/yyyy;@"/>
        <alignment horizontal="left" readingOrder="0"/>
      </dxf>
    </rfmt>
    <rfmt sheetId="5" sqref="L17" start="0" length="0">
      <dxf>
        <numFmt numFmtId="170" formatCode="m/d/yyyy;@"/>
        <alignment horizontal="left" readingOrder="0"/>
      </dxf>
    </rfmt>
    <rfmt sheetId="5" sqref="M17" start="0" length="0">
      <dxf>
        <numFmt numFmtId="170" formatCode="m/d/yyyy;@"/>
        <alignment horizontal="left" readingOrder="0"/>
      </dxf>
    </rfmt>
    <rfmt sheetId="5" sqref="N17" start="0" length="0">
      <dxf>
        <numFmt numFmtId="170" formatCode="m/d/yyyy;@"/>
        <alignment horizontal="left" readingOrder="0"/>
      </dxf>
    </rfmt>
    <rfmt sheetId="5" sqref="O17" start="0" length="0">
      <dxf>
        <numFmt numFmtId="170" formatCode="m/d/yyyy;@"/>
        <alignment horizontal="left" readingOrder="0"/>
      </dxf>
    </rfmt>
    <rfmt sheetId="5" sqref="P17" start="0" length="0">
      <dxf>
        <alignment horizontal="left" readingOrder="0"/>
      </dxf>
    </rfmt>
    <rfmt sheetId="5" sqref="Q17" start="0" length="0">
      <dxf>
        <alignment horizontal="left" readingOrder="0"/>
      </dxf>
    </rfmt>
    <rfmt sheetId="5" sqref="R17" start="0" length="0">
      <dxf>
        <alignment horizontal="left" readingOrder="0"/>
      </dxf>
    </rfmt>
    <rfmt sheetId="5" sqref="S17" start="0" length="0">
      <dxf>
        <alignment horizontal="left" readingOrder="0"/>
      </dxf>
    </rfmt>
    <rfmt sheetId="5" sqref="T17" start="0" length="0">
      <dxf>
        <alignment horizontal="left" readingOrder="0"/>
      </dxf>
    </rfmt>
    <rfmt sheetId="5" sqref="U17" start="0" length="0">
      <dxf>
        <alignment horizontal="left" readingOrder="0"/>
      </dxf>
    </rfmt>
    <rfmt sheetId="5" sqref="V17" start="0" length="0">
      <dxf>
        <alignment horizontal="left" readingOrder="0"/>
      </dxf>
    </rfmt>
    <rfmt sheetId="5" sqref="AB17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18" start="0" length="0">
      <dxf>
        <font/>
      </dxf>
    </rfmt>
    <rfmt sheetId="5" sqref="B18" start="0" length="0">
      <dxf>
        <alignment horizontal="left" readingOrder="0"/>
      </dxf>
    </rfmt>
    <rfmt sheetId="5" s="1" sqref="C18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8" start="0" length="0">
      <dxf>
        <alignment horizontal="left" readingOrder="0"/>
      </dxf>
    </rfmt>
    <rfmt sheetId="5" sqref="E18" start="0" length="0">
      <dxf>
        <numFmt numFmtId="170" formatCode="m/d/yyyy;@"/>
        <alignment horizontal="left" readingOrder="0"/>
      </dxf>
    </rfmt>
    <rfmt sheetId="5" sqref="F18" start="0" length="0">
      <dxf>
        <numFmt numFmtId="170" formatCode="m/d/yyyy;@"/>
        <alignment horizontal="left" readingOrder="0"/>
      </dxf>
    </rfmt>
    <rfmt sheetId="5" sqref="G18" start="0" length="0">
      <dxf>
        <numFmt numFmtId="170" formatCode="m/d/yyyy;@"/>
        <alignment horizontal="left" readingOrder="0"/>
      </dxf>
    </rfmt>
    <rfmt sheetId="5" sqref="H18" start="0" length="0">
      <dxf>
        <numFmt numFmtId="170" formatCode="m/d/yyyy;@"/>
        <alignment horizontal="left" readingOrder="0"/>
      </dxf>
    </rfmt>
    <rfmt sheetId="5" sqref="I18" start="0" length="0">
      <dxf>
        <numFmt numFmtId="170" formatCode="m/d/yyyy;@"/>
        <alignment horizontal="left" readingOrder="0"/>
      </dxf>
    </rfmt>
    <rfmt sheetId="5" sqref="J18" start="0" length="0">
      <dxf>
        <numFmt numFmtId="170" formatCode="m/d/yyyy;@"/>
        <alignment horizontal="left" readingOrder="0"/>
      </dxf>
    </rfmt>
    <rfmt sheetId="5" sqref="K18" start="0" length="0">
      <dxf>
        <numFmt numFmtId="170" formatCode="m/d/yyyy;@"/>
        <alignment horizontal="left" readingOrder="0"/>
      </dxf>
    </rfmt>
    <rfmt sheetId="5" sqref="L18" start="0" length="0">
      <dxf>
        <numFmt numFmtId="170" formatCode="m/d/yyyy;@"/>
        <alignment horizontal="left" readingOrder="0"/>
      </dxf>
    </rfmt>
    <rfmt sheetId="5" sqref="M18" start="0" length="0">
      <dxf>
        <numFmt numFmtId="170" formatCode="m/d/yyyy;@"/>
        <alignment horizontal="left" readingOrder="0"/>
      </dxf>
    </rfmt>
    <rfmt sheetId="5" sqref="N18" start="0" length="0">
      <dxf>
        <numFmt numFmtId="170" formatCode="m/d/yyyy;@"/>
        <alignment horizontal="left" readingOrder="0"/>
      </dxf>
    </rfmt>
    <rfmt sheetId="5" sqref="O18" start="0" length="0">
      <dxf>
        <numFmt numFmtId="170" formatCode="m/d/yyyy;@"/>
        <alignment horizontal="left" readingOrder="0"/>
      </dxf>
    </rfmt>
    <rfmt sheetId="5" sqref="P18" start="0" length="0">
      <dxf>
        <alignment horizontal="left" readingOrder="0"/>
      </dxf>
    </rfmt>
    <rfmt sheetId="5" sqref="Q18" start="0" length="0">
      <dxf>
        <alignment horizontal="left" readingOrder="0"/>
      </dxf>
    </rfmt>
    <rfmt sheetId="5" sqref="R18" start="0" length="0">
      <dxf>
        <alignment horizontal="left" readingOrder="0"/>
      </dxf>
    </rfmt>
    <rfmt sheetId="5" sqref="S18" start="0" length="0">
      <dxf>
        <alignment horizontal="left" readingOrder="0"/>
      </dxf>
    </rfmt>
    <rfmt sheetId="5" sqref="T18" start="0" length="0">
      <dxf>
        <alignment horizontal="left" readingOrder="0"/>
      </dxf>
    </rfmt>
    <rfmt sheetId="5" sqref="U18" start="0" length="0">
      <dxf>
        <alignment horizontal="left" readingOrder="0"/>
      </dxf>
    </rfmt>
    <rfmt sheetId="5" sqref="V18" start="0" length="0">
      <dxf>
        <alignment horizontal="left" readingOrder="0"/>
      </dxf>
    </rfmt>
    <rfmt sheetId="5" sqref="AB1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793" sId="5" ref="A22:XFD22" action="deleteRow"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2" start="0" length="0">
      <dxf>
        <font/>
        <alignment horizontal="left" wrapText="1" indent="1" readingOrder="0"/>
      </dxf>
    </rfmt>
    <rfmt sheetId="5" sqref="E22" start="0" length="0">
      <dxf>
        <numFmt numFmtId="170" formatCode="m/d/yyyy;@"/>
      </dxf>
    </rfmt>
    <rfmt sheetId="5" sqref="F22" start="0" length="0">
      <dxf>
        <numFmt numFmtId="170" formatCode="m/d/yyyy;@"/>
      </dxf>
    </rfmt>
    <rfmt sheetId="5" sqref="G22" start="0" length="0">
      <dxf>
        <numFmt numFmtId="170" formatCode="m/d/yyyy;@"/>
      </dxf>
    </rfmt>
    <rfmt sheetId="5" sqref="H22" start="0" length="0">
      <dxf>
        <numFmt numFmtId="170" formatCode="m/d/yyyy;@"/>
      </dxf>
    </rfmt>
    <rfmt sheetId="5" sqref="I22" start="0" length="0">
      <dxf>
        <numFmt numFmtId="170" formatCode="m/d/yyyy;@"/>
      </dxf>
    </rfmt>
    <rfmt sheetId="5" sqref="J22" start="0" length="0">
      <dxf>
        <numFmt numFmtId="170" formatCode="m/d/yyyy;@"/>
      </dxf>
    </rfmt>
    <rfmt sheetId="5" sqref="K22" start="0" length="0">
      <dxf>
        <numFmt numFmtId="170" formatCode="m/d/yyyy;@"/>
      </dxf>
    </rfmt>
    <rfmt sheetId="5" sqref="L22" start="0" length="0">
      <dxf>
        <numFmt numFmtId="170" formatCode="m/d/yyyy;@"/>
      </dxf>
    </rfmt>
    <rfmt sheetId="5" sqref="M22" start="0" length="0">
      <dxf>
        <numFmt numFmtId="170" formatCode="m/d/yyyy;@"/>
      </dxf>
    </rfmt>
    <rfmt sheetId="5" sqref="N22" start="0" length="0">
      <dxf>
        <numFmt numFmtId="170" formatCode="m/d/yyyy;@"/>
      </dxf>
    </rfmt>
    <rfmt sheetId="5" sqref="O22" start="0" length="0">
      <dxf>
        <numFmt numFmtId="170" formatCode="m/d/yyyy;@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4" sId="5" ref="A22:XFD22" action="deleteRow"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2" start="0" length="0">
      <dxf>
        <font/>
        <alignment horizontal="left" wrapText="1" indent="1" readingOrder="0"/>
      </dxf>
    </rfmt>
    <rfmt sheetId="5" sqref="E22" start="0" length="0">
      <dxf>
        <numFmt numFmtId="170" formatCode="m/d/yyyy;@"/>
      </dxf>
    </rfmt>
    <rfmt sheetId="5" sqref="F22" start="0" length="0">
      <dxf>
        <numFmt numFmtId="170" formatCode="m/d/yyyy;@"/>
      </dxf>
    </rfmt>
    <rfmt sheetId="5" sqref="G22" start="0" length="0">
      <dxf>
        <numFmt numFmtId="170" formatCode="m/d/yyyy;@"/>
      </dxf>
    </rfmt>
    <rfmt sheetId="5" sqref="H22" start="0" length="0">
      <dxf>
        <numFmt numFmtId="170" formatCode="m/d/yyyy;@"/>
      </dxf>
    </rfmt>
    <rfmt sheetId="5" sqref="I22" start="0" length="0">
      <dxf>
        <numFmt numFmtId="170" formatCode="m/d/yyyy;@"/>
      </dxf>
    </rfmt>
    <rfmt sheetId="5" sqref="J22" start="0" length="0">
      <dxf>
        <numFmt numFmtId="170" formatCode="m/d/yyyy;@"/>
      </dxf>
    </rfmt>
    <rfmt sheetId="5" sqref="K22" start="0" length="0">
      <dxf>
        <numFmt numFmtId="170" formatCode="m/d/yyyy;@"/>
      </dxf>
    </rfmt>
    <rfmt sheetId="5" sqref="L22" start="0" length="0">
      <dxf>
        <numFmt numFmtId="170" formatCode="m/d/yyyy;@"/>
      </dxf>
    </rfmt>
    <rfmt sheetId="5" sqref="M22" start="0" length="0">
      <dxf>
        <numFmt numFmtId="170" formatCode="m/d/yyyy;@"/>
      </dxf>
    </rfmt>
    <rfmt sheetId="5" sqref="N22" start="0" length="0">
      <dxf>
        <numFmt numFmtId="170" formatCode="m/d/yyyy;@"/>
      </dxf>
    </rfmt>
    <rfmt sheetId="5" sqref="O22" start="0" length="0">
      <dxf>
        <numFmt numFmtId="170" formatCode="m/d/yyyy;@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5" sId="5" ref="A22:XFD22" action="deleteRow"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2" start="0" length="0">
      <dxf>
        <font/>
        <alignment horizontal="left" wrapText="1" indent="1" readingOrder="0"/>
      </dxf>
    </rfmt>
    <rfmt sheetId="5" sqref="E22" start="0" length="0">
      <dxf>
        <numFmt numFmtId="170" formatCode="m/d/yyyy;@"/>
      </dxf>
    </rfmt>
    <rfmt sheetId="5" sqref="F22" start="0" length="0">
      <dxf>
        <numFmt numFmtId="170" formatCode="m/d/yyyy;@"/>
      </dxf>
    </rfmt>
    <rfmt sheetId="5" sqref="G22" start="0" length="0">
      <dxf>
        <numFmt numFmtId="170" formatCode="m/d/yyyy;@"/>
      </dxf>
    </rfmt>
    <rfmt sheetId="5" sqref="H22" start="0" length="0">
      <dxf>
        <numFmt numFmtId="170" formatCode="m/d/yyyy;@"/>
      </dxf>
    </rfmt>
    <rfmt sheetId="5" sqref="I22" start="0" length="0">
      <dxf>
        <numFmt numFmtId="170" formatCode="m/d/yyyy;@"/>
      </dxf>
    </rfmt>
    <rfmt sheetId="5" sqref="J22" start="0" length="0">
      <dxf>
        <numFmt numFmtId="170" formatCode="m/d/yyyy;@"/>
      </dxf>
    </rfmt>
    <rfmt sheetId="5" sqref="K22" start="0" length="0">
      <dxf>
        <numFmt numFmtId="170" formatCode="m/d/yyyy;@"/>
      </dxf>
    </rfmt>
    <rfmt sheetId="5" sqref="L22" start="0" length="0">
      <dxf>
        <numFmt numFmtId="170" formatCode="m/d/yyyy;@"/>
      </dxf>
    </rfmt>
    <rfmt sheetId="5" sqref="M22" start="0" length="0">
      <dxf>
        <numFmt numFmtId="170" formatCode="m/d/yyyy;@"/>
      </dxf>
    </rfmt>
    <rfmt sheetId="5" sqref="N22" start="0" length="0">
      <dxf>
        <numFmt numFmtId="170" formatCode="m/d/yyyy;@"/>
      </dxf>
    </rfmt>
    <rfmt sheetId="5" sqref="O22" start="0" length="0">
      <dxf>
        <numFmt numFmtId="170" formatCode="m/d/yyyy;@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6" sId="5" ref="A22:XFD22" action="deleteRow"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2" start="0" length="0">
      <dxf>
        <font/>
        <alignment horizontal="left" wrapText="1" indent="1" readingOrder="0"/>
      </dxf>
    </rfmt>
    <rfmt sheetId="5" sqref="E22" start="0" length="0">
      <dxf>
        <numFmt numFmtId="170" formatCode="m/d/yyyy;@"/>
      </dxf>
    </rfmt>
    <rfmt sheetId="5" sqref="F22" start="0" length="0">
      <dxf>
        <numFmt numFmtId="170" formatCode="m/d/yyyy;@"/>
      </dxf>
    </rfmt>
    <rfmt sheetId="5" sqref="G22" start="0" length="0">
      <dxf>
        <numFmt numFmtId="170" formatCode="m/d/yyyy;@"/>
      </dxf>
    </rfmt>
    <rfmt sheetId="5" sqref="H22" start="0" length="0">
      <dxf>
        <numFmt numFmtId="170" formatCode="m/d/yyyy;@"/>
      </dxf>
    </rfmt>
    <rfmt sheetId="5" sqref="I22" start="0" length="0">
      <dxf>
        <numFmt numFmtId="170" formatCode="m/d/yyyy;@"/>
      </dxf>
    </rfmt>
    <rfmt sheetId="5" sqref="J22" start="0" length="0">
      <dxf>
        <numFmt numFmtId="170" formatCode="m/d/yyyy;@"/>
      </dxf>
    </rfmt>
    <rfmt sheetId="5" sqref="K22" start="0" length="0">
      <dxf>
        <numFmt numFmtId="170" formatCode="m/d/yyyy;@"/>
      </dxf>
    </rfmt>
    <rfmt sheetId="5" sqref="L22" start="0" length="0">
      <dxf>
        <numFmt numFmtId="170" formatCode="m/d/yyyy;@"/>
      </dxf>
    </rfmt>
    <rfmt sheetId="5" sqref="M22" start="0" length="0">
      <dxf>
        <numFmt numFmtId="170" formatCode="m/d/yyyy;@"/>
      </dxf>
    </rfmt>
    <rfmt sheetId="5" sqref="N22" start="0" length="0">
      <dxf>
        <numFmt numFmtId="170" formatCode="m/d/yyyy;@"/>
      </dxf>
    </rfmt>
    <rfmt sheetId="5" sqref="O22" start="0" length="0">
      <dxf>
        <numFmt numFmtId="170" formatCode="m/d/yyyy;@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97" sId="5" ref="A19:XFD19" action="insertRow"/>
  <rm rId="2798" sheetId="5" source="A10:XFD10" destination="A19:XFD19" sourceSheetId="5">
    <rfmt sheetId="5" xfDxf="1" sqref="A19:XFD1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19" start="0" length="0">
      <dxf>
        <font/>
      </dxf>
    </rfmt>
    <rfmt sheetId="5" sqref="B19" start="0" length="0">
      <dxf>
        <alignment horizontal="left" readingOrder="0"/>
      </dxf>
    </rfmt>
    <rfmt sheetId="5" s="1" sqref="C19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9" start="0" length="0">
      <dxf>
        <alignment horizontal="left" readingOrder="0"/>
      </dxf>
    </rfmt>
    <rfmt sheetId="5" sqref="E19" start="0" length="0">
      <dxf>
        <numFmt numFmtId="170" formatCode="m/d/yyyy;@"/>
        <alignment horizontal="left" readingOrder="0"/>
      </dxf>
    </rfmt>
    <rfmt sheetId="5" sqref="F19" start="0" length="0">
      <dxf>
        <numFmt numFmtId="170" formatCode="m/d/yyyy;@"/>
        <alignment horizontal="left" readingOrder="0"/>
      </dxf>
    </rfmt>
    <rfmt sheetId="5" sqref="G19" start="0" length="0">
      <dxf>
        <numFmt numFmtId="170" formatCode="m/d/yyyy;@"/>
        <alignment horizontal="left" readingOrder="0"/>
      </dxf>
    </rfmt>
    <rfmt sheetId="5" sqref="H19" start="0" length="0">
      <dxf>
        <numFmt numFmtId="170" formatCode="m/d/yyyy;@"/>
        <alignment horizontal="left" readingOrder="0"/>
      </dxf>
    </rfmt>
    <rfmt sheetId="5" sqref="I19" start="0" length="0">
      <dxf>
        <numFmt numFmtId="170" formatCode="m/d/yyyy;@"/>
        <alignment horizontal="left" readingOrder="0"/>
      </dxf>
    </rfmt>
    <rfmt sheetId="5" sqref="J19" start="0" length="0">
      <dxf>
        <numFmt numFmtId="170" formatCode="m/d/yyyy;@"/>
        <alignment horizontal="left" readingOrder="0"/>
      </dxf>
    </rfmt>
    <rfmt sheetId="5" sqref="K19" start="0" length="0">
      <dxf>
        <numFmt numFmtId="170" formatCode="m/d/yyyy;@"/>
        <alignment horizontal="left" readingOrder="0"/>
      </dxf>
    </rfmt>
    <rfmt sheetId="5" sqref="L19" start="0" length="0">
      <dxf>
        <numFmt numFmtId="170" formatCode="m/d/yyyy;@"/>
        <alignment horizontal="left" readingOrder="0"/>
      </dxf>
    </rfmt>
    <rfmt sheetId="5" sqref="M19" start="0" length="0">
      <dxf>
        <numFmt numFmtId="170" formatCode="m/d/yyyy;@"/>
        <alignment horizontal="left" readingOrder="0"/>
      </dxf>
    </rfmt>
    <rfmt sheetId="5" sqref="N19" start="0" length="0">
      <dxf>
        <numFmt numFmtId="170" formatCode="m/d/yyyy;@"/>
        <alignment horizontal="left" readingOrder="0"/>
      </dxf>
    </rfmt>
    <rfmt sheetId="5" sqref="O19" start="0" length="0">
      <dxf>
        <numFmt numFmtId="170" formatCode="m/d/yyyy;@"/>
        <alignment horizontal="left" readingOrder="0"/>
      </dxf>
    </rfmt>
    <rfmt sheetId="5" sqref="P19" start="0" length="0">
      <dxf>
        <alignment horizontal="left" readingOrder="0"/>
      </dxf>
    </rfmt>
    <rfmt sheetId="5" sqref="Q19" start="0" length="0">
      <dxf>
        <alignment horizontal="left" readingOrder="0"/>
      </dxf>
    </rfmt>
    <rfmt sheetId="5" sqref="R19" start="0" length="0">
      <dxf>
        <alignment horizontal="left" readingOrder="0"/>
      </dxf>
    </rfmt>
    <rfmt sheetId="5" sqref="S19" start="0" length="0">
      <dxf>
        <alignment horizontal="left" readingOrder="0"/>
      </dxf>
    </rfmt>
    <rfmt sheetId="5" sqref="T19" start="0" length="0">
      <dxf>
        <alignment horizontal="left" readingOrder="0"/>
      </dxf>
    </rfmt>
    <rfmt sheetId="5" sqref="U19" start="0" length="0">
      <dxf>
        <alignment horizontal="left" readingOrder="0"/>
      </dxf>
    </rfmt>
    <rfmt sheetId="5" sqref="V19" start="0" length="0">
      <dxf>
        <alignment horizontal="left" readingOrder="0"/>
      </dxf>
    </rfmt>
    <rfmt sheetId="5" sqref="AB1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799" sId="5" ref="A10:XFD10" action="deleteRow">
    <rfmt sheetId="5" xfDxf="1" sqref="A10:XFD1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10" start="0" length="0">
      <dxf>
        <font/>
        <alignment horizontal="left" wrapText="1" indent="1" readingOrder="0"/>
      </dxf>
    </rfmt>
    <rfmt sheetId="5" sqref="E10" start="0" length="0">
      <dxf>
        <numFmt numFmtId="170" formatCode="m/d/yyyy;@"/>
      </dxf>
    </rfmt>
    <rfmt sheetId="5" sqref="F10" start="0" length="0">
      <dxf>
        <numFmt numFmtId="170" formatCode="m/d/yyyy;@"/>
      </dxf>
    </rfmt>
    <rfmt sheetId="5" sqref="G10" start="0" length="0">
      <dxf>
        <numFmt numFmtId="170" formatCode="m/d/yyyy;@"/>
      </dxf>
    </rfmt>
    <rfmt sheetId="5" sqref="H10" start="0" length="0">
      <dxf>
        <numFmt numFmtId="170" formatCode="m/d/yyyy;@"/>
      </dxf>
    </rfmt>
    <rfmt sheetId="5" sqref="I10" start="0" length="0">
      <dxf>
        <numFmt numFmtId="170" formatCode="m/d/yyyy;@"/>
      </dxf>
    </rfmt>
    <rfmt sheetId="5" sqref="J10" start="0" length="0">
      <dxf>
        <numFmt numFmtId="170" formatCode="m/d/yyyy;@"/>
      </dxf>
    </rfmt>
    <rfmt sheetId="5" sqref="K10" start="0" length="0">
      <dxf>
        <numFmt numFmtId="170" formatCode="m/d/yyyy;@"/>
      </dxf>
    </rfmt>
    <rfmt sheetId="5" sqref="L10" start="0" length="0">
      <dxf>
        <numFmt numFmtId="170" formatCode="m/d/yyyy;@"/>
      </dxf>
    </rfmt>
    <rfmt sheetId="5" sqref="M10" start="0" length="0">
      <dxf>
        <numFmt numFmtId="170" formatCode="m/d/yyyy;@"/>
      </dxf>
    </rfmt>
    <rfmt sheetId="5" sqref="N10" start="0" length="0">
      <dxf>
        <numFmt numFmtId="170" formatCode="m/d/yyyy;@"/>
      </dxf>
    </rfmt>
    <rfmt sheetId="5" sqref="O10" start="0" length="0">
      <dxf>
        <numFmt numFmtId="170" formatCode="m/d/yyyy;@"/>
      </dxf>
    </rfmt>
    <rfmt sheetId="5" sqref="AB1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00" sId="5" ref="A40:XFD40" action="insertRow"/>
  <rm rId="2801" sheetId="5" source="A9:XFD9" destination="A40:XFD40" sourceSheetId="5">
    <rfmt sheetId="5" xfDxf="1" sqref="A40:XFD4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40" start="0" length="0">
      <dxf>
        <font/>
      </dxf>
    </rfmt>
    <rfmt sheetId="5" sqref="B40" start="0" length="0">
      <dxf>
        <alignment horizontal="left" readingOrder="0"/>
      </dxf>
    </rfmt>
    <rfmt sheetId="5" sqref="C40" start="0" length="0">
      <dxf>
        <alignment horizontal="left" wrapText="1" readingOrder="0"/>
      </dxf>
    </rfmt>
    <rfmt sheetId="5" sqref="D40" start="0" length="0">
      <dxf>
        <alignment horizontal="left" readingOrder="0"/>
      </dxf>
    </rfmt>
    <rfmt sheetId="5" sqref="E40" start="0" length="0">
      <dxf>
        <numFmt numFmtId="170" formatCode="m/d/yyyy;@"/>
        <alignment horizontal="left" readingOrder="0"/>
      </dxf>
    </rfmt>
    <rfmt sheetId="5" sqref="F40" start="0" length="0">
      <dxf>
        <numFmt numFmtId="170" formatCode="m/d/yyyy;@"/>
        <alignment horizontal="left" readingOrder="0"/>
      </dxf>
    </rfmt>
    <rfmt sheetId="5" sqref="G40" start="0" length="0">
      <dxf>
        <numFmt numFmtId="170" formatCode="m/d/yyyy;@"/>
        <alignment horizontal="left" readingOrder="0"/>
      </dxf>
    </rfmt>
    <rfmt sheetId="5" sqref="H40" start="0" length="0">
      <dxf>
        <numFmt numFmtId="170" formatCode="m/d/yyyy;@"/>
        <alignment horizontal="left" readingOrder="0"/>
      </dxf>
    </rfmt>
    <rfmt sheetId="5" sqref="I40" start="0" length="0">
      <dxf>
        <numFmt numFmtId="170" formatCode="m/d/yyyy;@"/>
        <alignment horizontal="left" readingOrder="0"/>
      </dxf>
    </rfmt>
    <rfmt sheetId="5" sqref="J40" start="0" length="0">
      <dxf>
        <numFmt numFmtId="170" formatCode="m/d/yyyy;@"/>
        <alignment horizontal="left" readingOrder="0"/>
      </dxf>
    </rfmt>
    <rfmt sheetId="5" sqref="K40" start="0" length="0">
      <dxf>
        <numFmt numFmtId="170" formatCode="m/d/yyyy;@"/>
        <alignment horizontal="left" readingOrder="0"/>
      </dxf>
    </rfmt>
    <rfmt sheetId="5" sqref="L40" start="0" length="0">
      <dxf>
        <numFmt numFmtId="170" formatCode="m/d/yyyy;@"/>
        <alignment horizontal="left" readingOrder="0"/>
      </dxf>
    </rfmt>
    <rfmt sheetId="5" sqref="M40" start="0" length="0">
      <dxf>
        <numFmt numFmtId="170" formatCode="m/d/yyyy;@"/>
        <alignment horizontal="left" readingOrder="0"/>
      </dxf>
    </rfmt>
    <rfmt sheetId="5" sqref="N40" start="0" length="0">
      <dxf>
        <numFmt numFmtId="170" formatCode="m/d/yyyy;@"/>
        <alignment horizontal="left" readingOrder="0"/>
      </dxf>
    </rfmt>
    <rfmt sheetId="5" sqref="O40" start="0" length="0">
      <dxf>
        <numFmt numFmtId="170" formatCode="m/d/yyyy;@"/>
        <alignment horizontal="left" readingOrder="0"/>
      </dxf>
    </rfmt>
    <rfmt sheetId="5" sqref="P40" start="0" length="0">
      <dxf>
        <alignment horizontal="left" readingOrder="0"/>
      </dxf>
    </rfmt>
    <rfmt sheetId="5" sqref="Q40" start="0" length="0">
      <dxf>
        <alignment horizontal="left" readingOrder="0"/>
      </dxf>
    </rfmt>
    <rfmt sheetId="5" sqref="R40" start="0" length="0">
      <dxf>
        <alignment horizontal="left" readingOrder="0"/>
      </dxf>
    </rfmt>
    <rfmt sheetId="5" sqref="S40" start="0" length="0">
      <dxf>
        <alignment horizontal="left" readingOrder="0"/>
      </dxf>
    </rfmt>
    <rfmt sheetId="5" sqref="T40" start="0" length="0">
      <dxf>
        <alignment horizontal="left" readingOrder="0"/>
      </dxf>
    </rfmt>
    <rfmt sheetId="5" sqref="U40" start="0" length="0">
      <dxf>
        <alignment horizontal="left" readingOrder="0"/>
      </dxf>
    </rfmt>
    <rfmt sheetId="5" sqref="V40" start="0" length="0">
      <dxf>
        <alignment horizontal="left" readingOrder="0"/>
      </dxf>
    </rfmt>
    <rfmt sheetId="5" sqref="AB4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02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9" start="0" length="0">
      <dxf>
        <font/>
        <alignment horizontal="left" wrapText="1" indent="1" readingOrder="0"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numFmt numFmtId="170" formatCode="m/d/yyyy;@"/>
      </dxf>
    </rfmt>
    <rfmt sheetId="5" sqref="J9" start="0" length="0">
      <dxf>
        <numFmt numFmtId="170" formatCode="m/d/yyyy;@"/>
      </dxf>
    </rfmt>
    <rfmt sheetId="5" sqref="K9" start="0" length="0">
      <dxf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03" sId="5" ref="A24:XFD24" action="insertRow"/>
  <rm rId="2804" sheetId="5" source="A43:XFD43" destination="A24:XFD24" sourceSheetId="5">
    <rfmt sheetId="5" xfDxf="1" sqref="A24:XFD2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4" start="0" length="0">
      <dxf>
        <font/>
      </dxf>
    </rfmt>
    <rfmt sheetId="5" sqref="B24" start="0" length="0">
      <dxf>
        <alignment horizontal="left" readingOrder="0"/>
      </dxf>
    </rfmt>
    <rfmt sheetId="5" s="1" sqref="C24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4" start="0" length="0">
      <dxf>
        <alignment horizontal="left" readingOrder="0"/>
      </dxf>
    </rfmt>
    <rfmt sheetId="5" sqref="E24" start="0" length="0">
      <dxf>
        <numFmt numFmtId="170" formatCode="m/d/yyyy;@"/>
        <alignment horizontal="left" readingOrder="0"/>
      </dxf>
    </rfmt>
    <rfmt sheetId="5" sqref="F24" start="0" length="0">
      <dxf>
        <numFmt numFmtId="170" formatCode="m/d/yyyy;@"/>
        <alignment horizontal="left" readingOrder="0"/>
      </dxf>
    </rfmt>
    <rfmt sheetId="5" sqref="G24" start="0" length="0">
      <dxf>
        <numFmt numFmtId="170" formatCode="m/d/yyyy;@"/>
        <alignment horizontal="left" readingOrder="0"/>
      </dxf>
    </rfmt>
    <rfmt sheetId="5" sqref="H24" start="0" length="0">
      <dxf>
        <numFmt numFmtId="170" formatCode="m/d/yyyy;@"/>
        <alignment horizontal="left" readingOrder="0"/>
      </dxf>
    </rfmt>
    <rfmt sheetId="5" sqref="I24" start="0" length="0">
      <dxf>
        <numFmt numFmtId="170" formatCode="m/d/yyyy;@"/>
        <alignment horizontal="left" readingOrder="0"/>
      </dxf>
    </rfmt>
    <rfmt sheetId="5" sqref="J24" start="0" length="0">
      <dxf>
        <numFmt numFmtId="170" formatCode="m/d/yyyy;@"/>
        <alignment horizontal="left" readingOrder="0"/>
      </dxf>
    </rfmt>
    <rfmt sheetId="5" sqref="K24" start="0" length="0">
      <dxf>
        <numFmt numFmtId="170" formatCode="m/d/yyyy;@"/>
        <alignment horizontal="left" readingOrder="0"/>
      </dxf>
    </rfmt>
    <rfmt sheetId="5" sqref="L24" start="0" length="0">
      <dxf>
        <numFmt numFmtId="170" formatCode="m/d/yyyy;@"/>
        <alignment horizontal="left" readingOrder="0"/>
      </dxf>
    </rfmt>
    <rfmt sheetId="5" sqref="M24" start="0" length="0">
      <dxf>
        <numFmt numFmtId="170" formatCode="m/d/yyyy;@"/>
        <alignment horizontal="left" readingOrder="0"/>
      </dxf>
    </rfmt>
    <rfmt sheetId="5" sqref="N24" start="0" length="0">
      <dxf>
        <numFmt numFmtId="170" formatCode="m/d/yyyy;@"/>
        <alignment horizontal="left" readingOrder="0"/>
      </dxf>
    </rfmt>
    <rfmt sheetId="5" sqref="O24" start="0" length="0">
      <dxf>
        <numFmt numFmtId="170" formatCode="m/d/yyyy;@"/>
        <alignment horizontal="left" readingOrder="0"/>
      </dxf>
    </rfmt>
    <rfmt sheetId="5" sqref="P24" start="0" length="0">
      <dxf>
        <alignment horizontal="left" readingOrder="0"/>
      </dxf>
    </rfmt>
    <rfmt sheetId="5" sqref="Q24" start="0" length="0">
      <dxf>
        <alignment horizontal="left" readingOrder="0"/>
      </dxf>
    </rfmt>
    <rfmt sheetId="5" sqref="R24" start="0" length="0">
      <dxf>
        <alignment horizontal="left" readingOrder="0"/>
      </dxf>
    </rfmt>
    <rfmt sheetId="5" sqref="S24" start="0" length="0">
      <dxf>
        <alignment horizontal="left" readingOrder="0"/>
      </dxf>
    </rfmt>
    <rfmt sheetId="5" sqref="T24" start="0" length="0">
      <dxf>
        <alignment horizontal="left" readingOrder="0"/>
      </dxf>
    </rfmt>
    <rfmt sheetId="5" sqref="U24" start="0" length="0">
      <dxf>
        <alignment horizontal="left" readingOrder="0"/>
      </dxf>
    </rfmt>
    <rfmt sheetId="5" sqref="V24" start="0" length="0">
      <dxf>
        <alignment horizontal="left" readingOrder="0"/>
      </dxf>
    </rfmt>
    <rfmt sheetId="5" sqref="AB2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05" sId="5" ref="A43:XFD43" action="deleteRow">
    <rfmt sheetId="5" xfDxf="1" sqref="A43:XFD43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3" start="0" length="0">
      <dxf>
        <font/>
        <alignment horizontal="left" wrapText="1" indent="1" readingOrder="0"/>
      </dxf>
    </rfmt>
    <rfmt sheetId="5" sqref="E43" start="0" length="0">
      <dxf>
        <numFmt numFmtId="170" formatCode="m/d/yyyy;@"/>
      </dxf>
    </rfmt>
    <rfmt sheetId="5" sqref="F43" start="0" length="0">
      <dxf>
        <numFmt numFmtId="170" formatCode="m/d/yyyy;@"/>
      </dxf>
    </rfmt>
    <rfmt sheetId="5" sqref="G43" start="0" length="0">
      <dxf>
        <numFmt numFmtId="170" formatCode="m/d/yyyy;@"/>
      </dxf>
    </rfmt>
    <rfmt sheetId="5" sqref="H43" start="0" length="0">
      <dxf>
        <numFmt numFmtId="170" formatCode="m/d/yyyy;@"/>
      </dxf>
    </rfmt>
    <rfmt sheetId="5" sqref="I43" start="0" length="0">
      <dxf>
        <numFmt numFmtId="170" formatCode="m/d/yyyy;@"/>
      </dxf>
    </rfmt>
    <rfmt sheetId="5" sqref="J43" start="0" length="0">
      <dxf>
        <numFmt numFmtId="170" formatCode="m/d/yyyy;@"/>
      </dxf>
    </rfmt>
    <rfmt sheetId="5" sqref="K43" start="0" length="0">
      <dxf>
        <numFmt numFmtId="170" formatCode="m/d/yyyy;@"/>
      </dxf>
    </rfmt>
    <rfmt sheetId="5" sqref="L43" start="0" length="0">
      <dxf>
        <numFmt numFmtId="170" formatCode="m/d/yyyy;@"/>
      </dxf>
    </rfmt>
    <rfmt sheetId="5" sqref="M43" start="0" length="0">
      <dxf>
        <numFmt numFmtId="170" formatCode="m/d/yyyy;@"/>
      </dxf>
    </rfmt>
    <rfmt sheetId="5" sqref="N43" start="0" length="0">
      <dxf>
        <numFmt numFmtId="170" formatCode="m/d/yyyy;@"/>
      </dxf>
    </rfmt>
    <rfmt sheetId="5" sqref="O43" start="0" length="0">
      <dxf>
        <numFmt numFmtId="170" formatCode="m/d/yyyy;@"/>
      </dxf>
    </rfmt>
    <rfmt sheetId="5" sqref="AB43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06" sId="5" ref="A18:XFD19" action="insertRow"/>
  <rm rId="2807" sheetId="5" source="A25:XFD26" destination="A18:XFD19" sourceSheetId="5">
    <rfmt sheetId="5" xfDxf="1" sqref="A18:XFD1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19:XFD1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18" start="0" length="0">
      <dxf>
        <font/>
      </dxf>
    </rfmt>
    <rfmt sheetId="5" sqref="B18" start="0" length="0">
      <dxf>
        <alignment horizontal="left" readingOrder="0"/>
      </dxf>
    </rfmt>
    <rfmt sheetId="5" s="1" sqref="C18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8" start="0" length="0">
      <dxf>
        <alignment horizontal="left" readingOrder="0"/>
      </dxf>
    </rfmt>
    <rfmt sheetId="5" sqref="E18" start="0" length="0">
      <dxf>
        <numFmt numFmtId="170" formatCode="m/d/yyyy;@"/>
        <alignment horizontal="left" readingOrder="0"/>
      </dxf>
    </rfmt>
    <rfmt sheetId="5" sqref="F18" start="0" length="0">
      <dxf>
        <numFmt numFmtId="170" formatCode="m/d/yyyy;@"/>
        <alignment horizontal="left" readingOrder="0"/>
      </dxf>
    </rfmt>
    <rfmt sheetId="5" sqref="G18" start="0" length="0">
      <dxf>
        <numFmt numFmtId="170" formatCode="m/d/yyyy;@"/>
        <alignment horizontal="left" readingOrder="0"/>
      </dxf>
    </rfmt>
    <rfmt sheetId="5" sqref="H18" start="0" length="0">
      <dxf>
        <numFmt numFmtId="170" formatCode="m/d/yyyy;@"/>
        <alignment horizontal="left" readingOrder="0"/>
      </dxf>
    </rfmt>
    <rfmt sheetId="5" sqref="I18" start="0" length="0">
      <dxf>
        <numFmt numFmtId="170" formatCode="m/d/yyyy;@"/>
        <alignment horizontal="left" readingOrder="0"/>
      </dxf>
    </rfmt>
    <rfmt sheetId="5" sqref="J18" start="0" length="0">
      <dxf>
        <numFmt numFmtId="170" formatCode="m/d/yyyy;@"/>
        <alignment horizontal="left" readingOrder="0"/>
      </dxf>
    </rfmt>
    <rfmt sheetId="5" sqref="K18" start="0" length="0">
      <dxf>
        <numFmt numFmtId="170" formatCode="m/d/yyyy;@"/>
        <alignment horizontal="left" readingOrder="0"/>
      </dxf>
    </rfmt>
    <rfmt sheetId="5" sqref="L18" start="0" length="0">
      <dxf>
        <numFmt numFmtId="170" formatCode="m/d/yyyy;@"/>
        <alignment horizontal="left" readingOrder="0"/>
      </dxf>
    </rfmt>
    <rfmt sheetId="5" sqref="M18" start="0" length="0">
      <dxf>
        <numFmt numFmtId="170" formatCode="m/d/yyyy;@"/>
        <alignment horizontal="left" readingOrder="0"/>
      </dxf>
    </rfmt>
    <rfmt sheetId="5" sqref="N18" start="0" length="0">
      <dxf>
        <numFmt numFmtId="170" formatCode="m/d/yyyy;@"/>
        <alignment horizontal="left" readingOrder="0"/>
      </dxf>
    </rfmt>
    <rfmt sheetId="5" sqref="O18" start="0" length="0">
      <dxf>
        <numFmt numFmtId="170" formatCode="m/d/yyyy;@"/>
        <alignment horizontal="left" readingOrder="0"/>
      </dxf>
    </rfmt>
    <rfmt sheetId="5" sqref="P18" start="0" length="0">
      <dxf>
        <alignment horizontal="left" readingOrder="0"/>
      </dxf>
    </rfmt>
    <rfmt sheetId="5" sqref="Q18" start="0" length="0">
      <dxf>
        <alignment horizontal="left" readingOrder="0"/>
      </dxf>
    </rfmt>
    <rfmt sheetId="5" sqref="R18" start="0" length="0">
      <dxf>
        <alignment horizontal="left" readingOrder="0"/>
      </dxf>
    </rfmt>
    <rfmt sheetId="5" sqref="S18" start="0" length="0">
      <dxf>
        <alignment horizontal="left" readingOrder="0"/>
      </dxf>
    </rfmt>
    <rfmt sheetId="5" sqref="T18" start="0" length="0">
      <dxf>
        <alignment horizontal="left" readingOrder="0"/>
      </dxf>
    </rfmt>
    <rfmt sheetId="5" sqref="U18" start="0" length="0">
      <dxf>
        <alignment horizontal="left" readingOrder="0"/>
      </dxf>
    </rfmt>
    <rfmt sheetId="5" sqref="V18" start="0" length="0">
      <dxf>
        <alignment horizontal="left" readingOrder="0"/>
      </dxf>
    </rfmt>
    <rfmt sheetId="5" sqref="AB1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19" start="0" length="0">
      <dxf>
        <font/>
      </dxf>
    </rfmt>
    <rfmt sheetId="5" sqref="B19" start="0" length="0">
      <dxf>
        <alignment horizontal="left" readingOrder="0"/>
      </dxf>
    </rfmt>
    <rfmt sheetId="5" s="1" sqref="C19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19" start="0" length="0">
      <dxf>
        <alignment horizontal="left" readingOrder="0"/>
      </dxf>
    </rfmt>
    <rfmt sheetId="5" sqref="E19" start="0" length="0">
      <dxf>
        <numFmt numFmtId="170" formatCode="m/d/yyyy;@"/>
        <alignment horizontal="left" readingOrder="0"/>
      </dxf>
    </rfmt>
    <rfmt sheetId="5" sqref="F19" start="0" length="0">
      <dxf>
        <numFmt numFmtId="170" formatCode="m/d/yyyy;@"/>
        <alignment horizontal="left" readingOrder="0"/>
      </dxf>
    </rfmt>
    <rfmt sheetId="5" sqref="G19" start="0" length="0">
      <dxf>
        <numFmt numFmtId="170" formatCode="m/d/yyyy;@"/>
        <alignment horizontal="left" readingOrder="0"/>
      </dxf>
    </rfmt>
    <rfmt sheetId="5" sqref="H19" start="0" length="0">
      <dxf>
        <numFmt numFmtId="170" formatCode="m/d/yyyy;@"/>
        <alignment horizontal="left" readingOrder="0"/>
      </dxf>
    </rfmt>
    <rfmt sheetId="5" sqref="I19" start="0" length="0">
      <dxf>
        <numFmt numFmtId="170" formatCode="m/d/yyyy;@"/>
        <alignment horizontal="left" readingOrder="0"/>
      </dxf>
    </rfmt>
    <rfmt sheetId="5" sqref="J19" start="0" length="0">
      <dxf>
        <numFmt numFmtId="170" formatCode="m/d/yyyy;@"/>
        <alignment horizontal="left" readingOrder="0"/>
      </dxf>
    </rfmt>
    <rfmt sheetId="5" sqref="K19" start="0" length="0">
      <dxf>
        <numFmt numFmtId="170" formatCode="m/d/yyyy;@"/>
        <alignment horizontal="left" readingOrder="0"/>
      </dxf>
    </rfmt>
    <rfmt sheetId="5" sqref="L19" start="0" length="0">
      <dxf>
        <numFmt numFmtId="170" formatCode="m/d/yyyy;@"/>
        <alignment horizontal="left" readingOrder="0"/>
      </dxf>
    </rfmt>
    <rfmt sheetId="5" sqref="M19" start="0" length="0">
      <dxf>
        <numFmt numFmtId="170" formatCode="m/d/yyyy;@"/>
        <alignment horizontal="left" readingOrder="0"/>
      </dxf>
    </rfmt>
    <rfmt sheetId="5" sqref="N19" start="0" length="0">
      <dxf>
        <numFmt numFmtId="170" formatCode="m/d/yyyy;@"/>
        <alignment horizontal="left" readingOrder="0"/>
      </dxf>
    </rfmt>
    <rfmt sheetId="5" sqref="O19" start="0" length="0">
      <dxf>
        <numFmt numFmtId="170" formatCode="m/d/yyyy;@"/>
        <alignment horizontal="left" readingOrder="0"/>
      </dxf>
    </rfmt>
    <rfmt sheetId="5" sqref="P19" start="0" length="0">
      <dxf>
        <alignment horizontal="left" readingOrder="0"/>
      </dxf>
    </rfmt>
    <rfmt sheetId="5" sqref="Q19" start="0" length="0">
      <dxf>
        <alignment horizontal="left" readingOrder="0"/>
      </dxf>
    </rfmt>
    <rfmt sheetId="5" sqref="R19" start="0" length="0">
      <dxf>
        <alignment horizontal="left" readingOrder="0"/>
      </dxf>
    </rfmt>
    <rfmt sheetId="5" sqref="S19" start="0" length="0">
      <dxf>
        <alignment horizontal="left" readingOrder="0"/>
      </dxf>
    </rfmt>
    <rfmt sheetId="5" sqref="T19" start="0" length="0">
      <dxf>
        <alignment horizontal="left" readingOrder="0"/>
      </dxf>
    </rfmt>
    <rfmt sheetId="5" sqref="U19" start="0" length="0">
      <dxf>
        <alignment horizontal="left" readingOrder="0"/>
      </dxf>
    </rfmt>
    <rfmt sheetId="5" sqref="V19" start="0" length="0">
      <dxf>
        <alignment horizontal="left" readingOrder="0"/>
      </dxf>
    </rfmt>
    <rfmt sheetId="5" sqref="AB1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08" sId="5" ref="A25:XFD25" action="deleteRow">
    <rfmt sheetId="5" xfDxf="1" sqref="A25:XFD2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5" start="0" length="0">
      <dxf>
        <font/>
        <alignment horizontal="left" wrapText="1" indent="1" readingOrder="0"/>
      </dxf>
    </rfmt>
    <rfmt sheetId="5" sqref="E25" start="0" length="0">
      <dxf>
        <numFmt numFmtId="170" formatCode="m/d/yyyy;@"/>
      </dxf>
    </rfmt>
    <rfmt sheetId="5" sqref="F25" start="0" length="0">
      <dxf>
        <numFmt numFmtId="170" formatCode="m/d/yyyy;@"/>
      </dxf>
    </rfmt>
    <rfmt sheetId="5" sqref="G25" start="0" length="0">
      <dxf>
        <numFmt numFmtId="170" formatCode="m/d/yyyy;@"/>
      </dxf>
    </rfmt>
    <rfmt sheetId="5" sqref="H25" start="0" length="0">
      <dxf>
        <numFmt numFmtId="170" formatCode="m/d/yyyy;@"/>
      </dxf>
    </rfmt>
    <rfmt sheetId="5" sqref="I25" start="0" length="0">
      <dxf>
        <numFmt numFmtId="170" formatCode="m/d/yyyy;@"/>
      </dxf>
    </rfmt>
    <rfmt sheetId="5" sqref="J25" start="0" length="0">
      <dxf>
        <numFmt numFmtId="170" formatCode="m/d/yyyy;@"/>
      </dxf>
    </rfmt>
    <rfmt sheetId="5" sqref="K25" start="0" length="0">
      <dxf>
        <numFmt numFmtId="170" formatCode="m/d/yyyy;@"/>
      </dxf>
    </rfmt>
    <rfmt sheetId="5" sqref="L25" start="0" length="0">
      <dxf>
        <numFmt numFmtId="170" formatCode="m/d/yyyy;@"/>
      </dxf>
    </rfmt>
    <rfmt sheetId="5" sqref="M25" start="0" length="0">
      <dxf>
        <numFmt numFmtId="170" formatCode="m/d/yyyy;@"/>
      </dxf>
    </rfmt>
    <rfmt sheetId="5" sqref="N25" start="0" length="0">
      <dxf>
        <numFmt numFmtId="170" formatCode="m/d/yyyy;@"/>
      </dxf>
    </rfmt>
    <rfmt sheetId="5" sqref="O25" start="0" length="0">
      <dxf>
        <numFmt numFmtId="170" formatCode="m/d/yyyy;@"/>
      </dxf>
    </rfmt>
    <rfmt sheetId="5" sqref="AB2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09" sId="5" ref="A25:XFD25" action="deleteRow">
    <rfmt sheetId="5" xfDxf="1" sqref="A25:XFD2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5" start="0" length="0">
      <dxf>
        <font/>
        <alignment horizontal="left" wrapText="1" indent="1" readingOrder="0"/>
      </dxf>
    </rfmt>
    <rfmt sheetId="5" sqref="E25" start="0" length="0">
      <dxf>
        <numFmt numFmtId="170" formatCode="m/d/yyyy;@"/>
      </dxf>
    </rfmt>
    <rfmt sheetId="5" sqref="F25" start="0" length="0">
      <dxf>
        <numFmt numFmtId="170" formatCode="m/d/yyyy;@"/>
      </dxf>
    </rfmt>
    <rfmt sheetId="5" sqref="G25" start="0" length="0">
      <dxf>
        <numFmt numFmtId="170" formatCode="m/d/yyyy;@"/>
      </dxf>
    </rfmt>
    <rfmt sheetId="5" sqref="H25" start="0" length="0">
      <dxf>
        <numFmt numFmtId="170" formatCode="m/d/yyyy;@"/>
      </dxf>
    </rfmt>
    <rfmt sheetId="5" sqref="I25" start="0" length="0">
      <dxf>
        <numFmt numFmtId="170" formatCode="m/d/yyyy;@"/>
      </dxf>
    </rfmt>
    <rfmt sheetId="5" sqref="J25" start="0" length="0">
      <dxf>
        <numFmt numFmtId="170" formatCode="m/d/yyyy;@"/>
      </dxf>
    </rfmt>
    <rfmt sheetId="5" sqref="K25" start="0" length="0">
      <dxf>
        <numFmt numFmtId="170" formatCode="m/d/yyyy;@"/>
      </dxf>
    </rfmt>
    <rfmt sheetId="5" sqref="L25" start="0" length="0">
      <dxf>
        <numFmt numFmtId="170" formatCode="m/d/yyyy;@"/>
      </dxf>
    </rfmt>
    <rfmt sheetId="5" sqref="M25" start="0" length="0">
      <dxf>
        <numFmt numFmtId="170" formatCode="m/d/yyyy;@"/>
      </dxf>
    </rfmt>
    <rfmt sheetId="5" sqref="N25" start="0" length="0">
      <dxf>
        <numFmt numFmtId="170" formatCode="m/d/yyyy;@"/>
      </dxf>
    </rfmt>
    <rfmt sheetId="5" sqref="O25" start="0" length="0">
      <dxf>
        <numFmt numFmtId="170" formatCode="m/d/yyyy;@"/>
      </dxf>
    </rfmt>
    <rfmt sheetId="5" sqref="AB2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10" sId="5" ref="A20:XFD20" action="insertRow"/>
  <rm rId="2811" sheetId="5" source="A25:XFD25" destination="A20:XFD20" sourceSheetId="5">
    <rfmt sheetId="5" xfDxf="1" sqref="A20:XFD2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0" start="0" length="0">
      <dxf>
        <font/>
      </dxf>
    </rfmt>
    <rfmt sheetId="5" sqref="B20" start="0" length="0">
      <dxf>
        <alignment horizontal="left" readingOrder="0"/>
      </dxf>
    </rfmt>
    <rfmt sheetId="5" sqref="C20" start="0" length="0">
      <dxf>
        <alignment horizontal="left" wrapText="1" readingOrder="0"/>
      </dxf>
    </rfmt>
    <rfmt sheetId="5" sqref="D20" start="0" length="0">
      <dxf>
        <alignment horizontal="left" readingOrder="0"/>
      </dxf>
    </rfmt>
    <rfmt sheetId="5" sqref="E20" start="0" length="0">
      <dxf>
        <numFmt numFmtId="170" formatCode="m/d/yyyy;@"/>
        <alignment horizontal="left" readingOrder="0"/>
      </dxf>
    </rfmt>
    <rfmt sheetId="5" sqref="F20" start="0" length="0">
      <dxf>
        <numFmt numFmtId="170" formatCode="m/d/yyyy;@"/>
        <alignment horizontal="left" readingOrder="0"/>
      </dxf>
    </rfmt>
    <rfmt sheetId="5" sqref="G20" start="0" length="0">
      <dxf>
        <numFmt numFmtId="170" formatCode="m/d/yyyy;@"/>
        <alignment horizontal="left" readingOrder="0"/>
      </dxf>
    </rfmt>
    <rfmt sheetId="5" sqref="H20" start="0" length="0">
      <dxf>
        <numFmt numFmtId="170" formatCode="m/d/yyyy;@"/>
        <alignment horizontal="left" readingOrder="0"/>
      </dxf>
    </rfmt>
    <rfmt sheetId="5" sqref="I20" start="0" length="0">
      <dxf>
        <numFmt numFmtId="170" formatCode="m/d/yyyy;@"/>
        <alignment horizontal="left" readingOrder="0"/>
      </dxf>
    </rfmt>
    <rfmt sheetId="5" sqref="J20" start="0" length="0">
      <dxf>
        <numFmt numFmtId="170" formatCode="m/d/yyyy;@"/>
        <alignment horizontal="left" readingOrder="0"/>
      </dxf>
    </rfmt>
    <rfmt sheetId="5" sqref="K20" start="0" length="0">
      <dxf>
        <numFmt numFmtId="170" formatCode="m/d/yyyy;@"/>
        <alignment horizontal="left" readingOrder="0"/>
      </dxf>
    </rfmt>
    <rfmt sheetId="5" sqref="L20" start="0" length="0">
      <dxf>
        <numFmt numFmtId="170" formatCode="m/d/yyyy;@"/>
        <alignment horizontal="left" readingOrder="0"/>
      </dxf>
    </rfmt>
    <rfmt sheetId="5" sqref="M20" start="0" length="0">
      <dxf>
        <numFmt numFmtId="170" formatCode="m/d/yyyy;@"/>
        <alignment horizontal="left" readingOrder="0"/>
      </dxf>
    </rfmt>
    <rfmt sheetId="5" sqref="N20" start="0" length="0">
      <dxf>
        <numFmt numFmtId="170" formatCode="m/d/yyyy;@"/>
        <alignment horizontal="left" readingOrder="0"/>
      </dxf>
    </rfmt>
    <rfmt sheetId="5" sqref="O20" start="0" length="0">
      <dxf>
        <numFmt numFmtId="170" formatCode="m/d/yyyy;@"/>
        <alignment horizontal="left" readingOrder="0"/>
      </dxf>
    </rfmt>
    <rfmt sheetId="5" sqref="P20" start="0" length="0">
      <dxf>
        <alignment horizontal="left" readingOrder="0"/>
      </dxf>
    </rfmt>
    <rfmt sheetId="5" sqref="Q20" start="0" length="0">
      <dxf>
        <alignment horizontal="left" readingOrder="0"/>
      </dxf>
    </rfmt>
    <rfmt sheetId="5" sqref="R20" start="0" length="0">
      <dxf>
        <alignment horizontal="left" readingOrder="0"/>
      </dxf>
    </rfmt>
    <rfmt sheetId="5" sqref="S20" start="0" length="0">
      <dxf>
        <alignment horizontal="left" readingOrder="0"/>
      </dxf>
    </rfmt>
    <rfmt sheetId="5" sqref="T20" start="0" length="0">
      <dxf>
        <alignment horizontal="left" readingOrder="0"/>
      </dxf>
    </rfmt>
    <rfmt sheetId="5" sqref="U20" start="0" length="0">
      <dxf>
        <alignment horizontal="left" readingOrder="0"/>
      </dxf>
    </rfmt>
    <rfmt sheetId="5" sqref="V20" start="0" length="0">
      <dxf>
        <alignment horizontal="left" readingOrder="0"/>
      </dxf>
    </rfmt>
    <rfmt sheetId="5" sqref="AB2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12" sId="5" ref="A25:XFD25" action="deleteRow">
    <rfmt sheetId="5" xfDxf="1" sqref="A25:XFD2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5" start="0" length="0">
      <dxf>
        <font/>
        <alignment horizontal="left" wrapText="1" indent="1" readingOrder="0"/>
      </dxf>
    </rfmt>
    <rfmt sheetId="5" sqref="E25" start="0" length="0">
      <dxf>
        <numFmt numFmtId="170" formatCode="m/d/yyyy;@"/>
      </dxf>
    </rfmt>
    <rfmt sheetId="5" sqref="F25" start="0" length="0">
      <dxf>
        <numFmt numFmtId="170" formatCode="m/d/yyyy;@"/>
      </dxf>
    </rfmt>
    <rfmt sheetId="5" sqref="G25" start="0" length="0">
      <dxf>
        <numFmt numFmtId="170" formatCode="m/d/yyyy;@"/>
      </dxf>
    </rfmt>
    <rfmt sheetId="5" sqref="H25" start="0" length="0">
      <dxf>
        <numFmt numFmtId="170" formatCode="m/d/yyyy;@"/>
      </dxf>
    </rfmt>
    <rfmt sheetId="5" sqref="I25" start="0" length="0">
      <dxf>
        <numFmt numFmtId="170" formatCode="m/d/yyyy;@"/>
      </dxf>
    </rfmt>
    <rfmt sheetId="5" sqref="J25" start="0" length="0">
      <dxf>
        <numFmt numFmtId="170" formatCode="m/d/yyyy;@"/>
      </dxf>
    </rfmt>
    <rfmt sheetId="5" sqref="K25" start="0" length="0">
      <dxf>
        <numFmt numFmtId="170" formatCode="m/d/yyyy;@"/>
      </dxf>
    </rfmt>
    <rfmt sheetId="5" sqref="L25" start="0" length="0">
      <dxf>
        <numFmt numFmtId="170" formatCode="m/d/yyyy;@"/>
      </dxf>
    </rfmt>
    <rfmt sheetId="5" sqref="M25" start="0" length="0">
      <dxf>
        <numFmt numFmtId="170" formatCode="m/d/yyyy;@"/>
      </dxf>
    </rfmt>
    <rfmt sheetId="5" sqref="N25" start="0" length="0">
      <dxf>
        <numFmt numFmtId="170" formatCode="m/d/yyyy;@"/>
      </dxf>
    </rfmt>
    <rfmt sheetId="5" sqref="O25" start="0" length="0">
      <dxf>
        <numFmt numFmtId="170" formatCode="m/d/yyyy;@"/>
      </dxf>
    </rfmt>
    <rfmt sheetId="5" sqref="AB2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13" sId="5" ref="A21:XFD22" action="insertRow"/>
  <rm rId="2814" sheetId="5" source="A41:XFD42" destination="A21:XFD22" sourceSheetId="5">
    <rfmt sheetId="5" xfDxf="1" sqref="A21:XFD2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22:XFD2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1" start="0" length="0">
      <dxf>
        <font/>
      </dxf>
    </rfmt>
    <rfmt sheetId="5" sqref="B21" start="0" length="0">
      <dxf>
        <alignment horizontal="left" readingOrder="0"/>
      </dxf>
    </rfmt>
    <rfmt sheetId="5" s="1" sqref="C21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1" start="0" length="0">
      <dxf>
        <alignment horizontal="left" readingOrder="0"/>
      </dxf>
    </rfmt>
    <rfmt sheetId="5" sqref="E21" start="0" length="0">
      <dxf>
        <numFmt numFmtId="170" formatCode="m/d/yyyy;@"/>
        <alignment horizontal="left" readingOrder="0"/>
      </dxf>
    </rfmt>
    <rfmt sheetId="5" sqref="F21" start="0" length="0">
      <dxf>
        <numFmt numFmtId="170" formatCode="m/d/yyyy;@"/>
        <alignment horizontal="left" readingOrder="0"/>
      </dxf>
    </rfmt>
    <rfmt sheetId="5" sqref="G21" start="0" length="0">
      <dxf>
        <numFmt numFmtId="170" formatCode="m/d/yyyy;@"/>
        <alignment horizontal="left" readingOrder="0"/>
      </dxf>
    </rfmt>
    <rfmt sheetId="5" sqref="H21" start="0" length="0">
      <dxf>
        <numFmt numFmtId="170" formatCode="m/d/yyyy;@"/>
        <alignment horizontal="left" readingOrder="0"/>
      </dxf>
    </rfmt>
    <rfmt sheetId="5" sqref="I21" start="0" length="0">
      <dxf>
        <numFmt numFmtId="170" formatCode="m/d/yyyy;@"/>
        <alignment horizontal="left" readingOrder="0"/>
      </dxf>
    </rfmt>
    <rfmt sheetId="5" sqref="J21" start="0" length="0">
      <dxf>
        <numFmt numFmtId="170" formatCode="m/d/yyyy;@"/>
        <alignment horizontal="left" readingOrder="0"/>
      </dxf>
    </rfmt>
    <rfmt sheetId="5" sqref="K21" start="0" length="0">
      <dxf>
        <numFmt numFmtId="170" formatCode="m/d/yyyy;@"/>
        <alignment horizontal="left" readingOrder="0"/>
      </dxf>
    </rfmt>
    <rfmt sheetId="5" sqref="L21" start="0" length="0">
      <dxf>
        <numFmt numFmtId="170" formatCode="m/d/yyyy;@"/>
        <alignment horizontal="left" readingOrder="0"/>
      </dxf>
    </rfmt>
    <rfmt sheetId="5" sqref="M21" start="0" length="0">
      <dxf>
        <numFmt numFmtId="170" formatCode="m/d/yyyy;@"/>
        <alignment horizontal="left" readingOrder="0"/>
      </dxf>
    </rfmt>
    <rfmt sheetId="5" sqref="N21" start="0" length="0">
      <dxf>
        <numFmt numFmtId="170" formatCode="m/d/yyyy;@"/>
        <alignment horizontal="left" readingOrder="0"/>
      </dxf>
    </rfmt>
    <rfmt sheetId="5" sqref="O21" start="0" length="0">
      <dxf>
        <numFmt numFmtId="170" formatCode="m/d/yyyy;@"/>
        <alignment horizontal="left" readingOrder="0"/>
      </dxf>
    </rfmt>
    <rfmt sheetId="5" sqref="P21" start="0" length="0">
      <dxf>
        <alignment horizontal="left" readingOrder="0"/>
      </dxf>
    </rfmt>
    <rfmt sheetId="5" sqref="Q21" start="0" length="0">
      <dxf>
        <alignment horizontal="left" readingOrder="0"/>
      </dxf>
    </rfmt>
    <rfmt sheetId="5" sqref="R21" start="0" length="0">
      <dxf>
        <alignment horizontal="left" readingOrder="0"/>
      </dxf>
    </rfmt>
    <rfmt sheetId="5" sqref="S21" start="0" length="0">
      <dxf>
        <alignment horizontal="left" readingOrder="0"/>
      </dxf>
    </rfmt>
    <rfmt sheetId="5" sqref="T21" start="0" length="0">
      <dxf>
        <alignment horizontal="left" readingOrder="0"/>
      </dxf>
    </rfmt>
    <rfmt sheetId="5" sqref="U21" start="0" length="0">
      <dxf>
        <alignment horizontal="left" readingOrder="0"/>
      </dxf>
    </rfmt>
    <rfmt sheetId="5" sqref="V21" start="0" length="0">
      <dxf>
        <alignment horizontal="left" readingOrder="0"/>
      </dxf>
    </rfmt>
    <rfmt sheetId="5" sqref="AB2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22" start="0" length="0">
      <dxf>
        <font/>
      </dxf>
    </rfmt>
    <rfmt sheetId="5" sqref="B22" start="0" length="0">
      <dxf>
        <alignment horizontal="left" readingOrder="0"/>
      </dxf>
    </rfmt>
    <rfmt sheetId="5" s="1" sqref="C22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2" start="0" length="0">
      <dxf>
        <alignment horizontal="left" readingOrder="0"/>
      </dxf>
    </rfmt>
    <rfmt sheetId="5" sqref="E22" start="0" length="0">
      <dxf>
        <numFmt numFmtId="170" formatCode="m/d/yyyy;@"/>
        <alignment horizontal="left" readingOrder="0"/>
      </dxf>
    </rfmt>
    <rfmt sheetId="5" sqref="F22" start="0" length="0">
      <dxf>
        <numFmt numFmtId="170" formatCode="m/d/yyyy;@"/>
        <alignment horizontal="left" readingOrder="0"/>
      </dxf>
    </rfmt>
    <rfmt sheetId="5" sqref="G22" start="0" length="0">
      <dxf>
        <numFmt numFmtId="170" formatCode="m/d/yyyy;@"/>
        <alignment horizontal="left" readingOrder="0"/>
      </dxf>
    </rfmt>
    <rfmt sheetId="5" sqref="H22" start="0" length="0">
      <dxf>
        <numFmt numFmtId="170" formatCode="m/d/yyyy;@"/>
        <alignment horizontal="left" readingOrder="0"/>
      </dxf>
    </rfmt>
    <rfmt sheetId="5" sqref="I22" start="0" length="0">
      <dxf>
        <numFmt numFmtId="170" formatCode="m/d/yyyy;@"/>
        <alignment horizontal="left" readingOrder="0"/>
      </dxf>
    </rfmt>
    <rfmt sheetId="5" sqref="J22" start="0" length="0">
      <dxf>
        <numFmt numFmtId="170" formatCode="m/d/yyyy;@"/>
        <alignment horizontal="left" readingOrder="0"/>
      </dxf>
    </rfmt>
    <rfmt sheetId="5" sqref="K22" start="0" length="0">
      <dxf>
        <numFmt numFmtId="170" formatCode="m/d/yyyy;@"/>
        <alignment horizontal="left" readingOrder="0"/>
      </dxf>
    </rfmt>
    <rfmt sheetId="5" sqref="L22" start="0" length="0">
      <dxf>
        <numFmt numFmtId="170" formatCode="m/d/yyyy;@"/>
        <alignment horizontal="left" readingOrder="0"/>
      </dxf>
    </rfmt>
    <rfmt sheetId="5" sqref="M22" start="0" length="0">
      <dxf>
        <numFmt numFmtId="170" formatCode="m/d/yyyy;@"/>
        <alignment horizontal="left" readingOrder="0"/>
      </dxf>
    </rfmt>
    <rfmt sheetId="5" sqref="N22" start="0" length="0">
      <dxf>
        <numFmt numFmtId="170" formatCode="m/d/yyyy;@"/>
        <alignment horizontal="left" readingOrder="0"/>
      </dxf>
    </rfmt>
    <rfmt sheetId="5" sqref="O22" start="0" length="0">
      <dxf>
        <numFmt numFmtId="170" formatCode="m/d/yyyy;@"/>
        <alignment horizontal="left" readingOrder="0"/>
      </dxf>
    </rfmt>
    <rfmt sheetId="5" sqref="P22" start="0" length="0">
      <dxf>
        <alignment horizontal="left" readingOrder="0"/>
      </dxf>
    </rfmt>
    <rfmt sheetId="5" sqref="Q22" start="0" length="0">
      <dxf>
        <alignment horizontal="left" readingOrder="0"/>
      </dxf>
    </rfmt>
    <rfmt sheetId="5" sqref="R22" start="0" length="0">
      <dxf>
        <alignment horizontal="left" readingOrder="0"/>
      </dxf>
    </rfmt>
    <rfmt sheetId="5" sqref="S22" start="0" length="0">
      <dxf>
        <alignment horizontal="left" readingOrder="0"/>
      </dxf>
    </rfmt>
    <rfmt sheetId="5" sqref="T22" start="0" length="0">
      <dxf>
        <alignment horizontal="left" readingOrder="0"/>
      </dxf>
    </rfmt>
    <rfmt sheetId="5" sqref="U22" start="0" length="0">
      <dxf>
        <alignment horizontal="left" readingOrder="0"/>
      </dxf>
    </rfmt>
    <rfmt sheetId="5" sqref="V22" start="0" length="0">
      <dxf>
        <alignment horizontal="left" readingOrder="0"/>
      </dxf>
    </rfmt>
    <rfmt sheetId="5" sqref="AB2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15" sId="5" ref="A41:XFD41" action="deleteRow">
    <rfmt sheetId="5" xfDxf="1" sqref="A41:XFD4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1" start="0" length="0">
      <dxf>
        <font/>
        <alignment horizontal="left" wrapText="1" indent="1" readingOrder="0"/>
      </dxf>
    </rfmt>
    <rfmt sheetId="5" sqref="E41" start="0" length="0">
      <dxf>
        <numFmt numFmtId="170" formatCode="m/d/yyyy;@"/>
      </dxf>
    </rfmt>
    <rfmt sheetId="5" sqref="F41" start="0" length="0">
      <dxf>
        <numFmt numFmtId="170" formatCode="m/d/yyyy;@"/>
      </dxf>
    </rfmt>
    <rfmt sheetId="5" sqref="G41" start="0" length="0">
      <dxf>
        <numFmt numFmtId="170" formatCode="m/d/yyyy;@"/>
      </dxf>
    </rfmt>
    <rfmt sheetId="5" sqref="H41" start="0" length="0">
      <dxf>
        <numFmt numFmtId="170" formatCode="m/d/yyyy;@"/>
      </dxf>
    </rfmt>
    <rfmt sheetId="5" sqref="I41" start="0" length="0">
      <dxf>
        <numFmt numFmtId="170" formatCode="m/d/yyyy;@"/>
      </dxf>
    </rfmt>
    <rfmt sheetId="5" sqref="J41" start="0" length="0">
      <dxf>
        <numFmt numFmtId="170" formatCode="m/d/yyyy;@"/>
      </dxf>
    </rfmt>
    <rfmt sheetId="5" sqref="K41" start="0" length="0">
      <dxf>
        <numFmt numFmtId="170" formatCode="m/d/yyyy;@"/>
      </dxf>
    </rfmt>
    <rfmt sheetId="5" sqref="L41" start="0" length="0">
      <dxf>
        <numFmt numFmtId="170" formatCode="m/d/yyyy;@"/>
      </dxf>
    </rfmt>
    <rfmt sheetId="5" sqref="M41" start="0" length="0">
      <dxf>
        <numFmt numFmtId="170" formatCode="m/d/yyyy;@"/>
      </dxf>
    </rfmt>
    <rfmt sheetId="5" sqref="N41" start="0" length="0">
      <dxf>
        <numFmt numFmtId="170" formatCode="m/d/yyyy;@"/>
      </dxf>
    </rfmt>
    <rfmt sheetId="5" sqref="O41" start="0" length="0">
      <dxf>
        <numFmt numFmtId="170" formatCode="m/d/yyyy;@"/>
      </dxf>
    </rfmt>
    <rfmt sheetId="5" sqref="AB4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16" sId="5" ref="A41:XFD41" action="deleteRow">
    <rfmt sheetId="5" xfDxf="1" sqref="A41:XFD4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1" start="0" length="0">
      <dxf>
        <font/>
        <alignment horizontal="left" wrapText="1" indent="1" readingOrder="0"/>
      </dxf>
    </rfmt>
    <rfmt sheetId="5" sqref="E41" start="0" length="0">
      <dxf>
        <numFmt numFmtId="170" formatCode="m/d/yyyy;@"/>
      </dxf>
    </rfmt>
    <rfmt sheetId="5" sqref="F41" start="0" length="0">
      <dxf>
        <numFmt numFmtId="170" formatCode="m/d/yyyy;@"/>
      </dxf>
    </rfmt>
    <rfmt sheetId="5" sqref="G41" start="0" length="0">
      <dxf>
        <numFmt numFmtId="170" formatCode="m/d/yyyy;@"/>
      </dxf>
    </rfmt>
    <rfmt sheetId="5" sqref="H41" start="0" length="0">
      <dxf>
        <numFmt numFmtId="170" formatCode="m/d/yyyy;@"/>
      </dxf>
    </rfmt>
    <rfmt sheetId="5" sqref="I41" start="0" length="0">
      <dxf>
        <numFmt numFmtId="170" formatCode="m/d/yyyy;@"/>
      </dxf>
    </rfmt>
    <rfmt sheetId="5" sqref="J41" start="0" length="0">
      <dxf>
        <numFmt numFmtId="170" formatCode="m/d/yyyy;@"/>
      </dxf>
    </rfmt>
    <rfmt sheetId="5" sqref="K41" start="0" length="0">
      <dxf>
        <numFmt numFmtId="170" formatCode="m/d/yyyy;@"/>
      </dxf>
    </rfmt>
    <rfmt sheetId="5" sqref="L41" start="0" length="0">
      <dxf>
        <numFmt numFmtId="170" formatCode="m/d/yyyy;@"/>
      </dxf>
    </rfmt>
    <rfmt sheetId="5" sqref="M41" start="0" length="0">
      <dxf>
        <numFmt numFmtId="170" formatCode="m/d/yyyy;@"/>
      </dxf>
    </rfmt>
    <rfmt sheetId="5" sqref="N41" start="0" length="0">
      <dxf>
        <numFmt numFmtId="170" formatCode="m/d/yyyy;@"/>
      </dxf>
    </rfmt>
    <rfmt sheetId="5" sqref="O41" start="0" length="0">
      <dxf>
        <numFmt numFmtId="170" formatCode="m/d/yyyy;@"/>
      </dxf>
    </rfmt>
    <rfmt sheetId="5" sqref="AB4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17" sId="5" ref="A23:XFD23" action="insertRow"/>
  <rm rId="2818" sheetId="5" source="A39:XFD39" destination="A23:XFD23" sourceSheetId="5">
    <rfmt sheetId="5" xfDxf="1" sqref="A23:XFD23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3" start="0" length="0">
      <dxf>
        <font/>
      </dxf>
    </rfmt>
    <rfmt sheetId="5" sqref="B23" start="0" length="0">
      <dxf>
        <alignment horizontal="left" readingOrder="0"/>
      </dxf>
    </rfmt>
    <rfmt sheetId="5" s="1" sqref="C23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3" start="0" length="0">
      <dxf>
        <alignment horizontal="left" readingOrder="0"/>
      </dxf>
    </rfmt>
    <rfmt sheetId="5" sqref="E23" start="0" length="0">
      <dxf>
        <numFmt numFmtId="170" formatCode="m/d/yyyy;@"/>
        <alignment horizontal="left" readingOrder="0"/>
      </dxf>
    </rfmt>
    <rfmt sheetId="5" sqref="F23" start="0" length="0">
      <dxf>
        <numFmt numFmtId="170" formatCode="m/d/yyyy;@"/>
        <alignment horizontal="left" readingOrder="0"/>
      </dxf>
    </rfmt>
    <rfmt sheetId="5" sqref="G23" start="0" length="0">
      <dxf>
        <numFmt numFmtId="170" formatCode="m/d/yyyy;@"/>
        <alignment horizontal="left" readingOrder="0"/>
      </dxf>
    </rfmt>
    <rfmt sheetId="5" sqref="H23" start="0" length="0">
      <dxf>
        <numFmt numFmtId="170" formatCode="m/d/yyyy;@"/>
        <alignment horizontal="left" readingOrder="0"/>
      </dxf>
    </rfmt>
    <rfmt sheetId="5" sqref="I23" start="0" length="0">
      <dxf>
        <numFmt numFmtId="170" formatCode="m/d/yyyy;@"/>
        <alignment horizontal="left" readingOrder="0"/>
      </dxf>
    </rfmt>
    <rfmt sheetId="5" sqref="J23" start="0" length="0">
      <dxf>
        <numFmt numFmtId="170" formatCode="m/d/yyyy;@"/>
        <alignment horizontal="left" readingOrder="0"/>
      </dxf>
    </rfmt>
    <rfmt sheetId="5" sqref="K23" start="0" length="0">
      <dxf>
        <numFmt numFmtId="170" formatCode="m/d/yyyy;@"/>
        <alignment horizontal="left" readingOrder="0"/>
      </dxf>
    </rfmt>
    <rfmt sheetId="5" sqref="L23" start="0" length="0">
      <dxf>
        <numFmt numFmtId="170" formatCode="m/d/yyyy;@"/>
        <alignment horizontal="left" readingOrder="0"/>
      </dxf>
    </rfmt>
    <rfmt sheetId="5" sqref="M23" start="0" length="0">
      <dxf>
        <numFmt numFmtId="170" formatCode="m/d/yyyy;@"/>
        <alignment horizontal="left" readingOrder="0"/>
      </dxf>
    </rfmt>
    <rfmt sheetId="5" sqref="N23" start="0" length="0">
      <dxf>
        <numFmt numFmtId="170" formatCode="m/d/yyyy;@"/>
        <alignment horizontal="left" readingOrder="0"/>
      </dxf>
    </rfmt>
    <rfmt sheetId="5" sqref="O23" start="0" length="0">
      <dxf>
        <numFmt numFmtId="170" formatCode="m/d/yyyy;@"/>
        <alignment horizontal="left" readingOrder="0"/>
      </dxf>
    </rfmt>
    <rfmt sheetId="5" sqref="P23" start="0" length="0">
      <dxf>
        <alignment horizontal="left" readingOrder="0"/>
      </dxf>
    </rfmt>
    <rfmt sheetId="5" sqref="Q23" start="0" length="0">
      <dxf>
        <alignment horizontal="left" readingOrder="0"/>
      </dxf>
    </rfmt>
    <rfmt sheetId="5" sqref="R23" start="0" length="0">
      <dxf>
        <alignment horizontal="left" readingOrder="0"/>
      </dxf>
    </rfmt>
    <rfmt sheetId="5" sqref="S23" start="0" length="0">
      <dxf>
        <alignment horizontal="left" readingOrder="0"/>
      </dxf>
    </rfmt>
    <rfmt sheetId="5" sqref="T23" start="0" length="0">
      <dxf>
        <alignment horizontal="left" readingOrder="0"/>
      </dxf>
    </rfmt>
    <rfmt sheetId="5" sqref="U23" start="0" length="0">
      <dxf>
        <alignment horizontal="left" readingOrder="0"/>
      </dxf>
    </rfmt>
    <rfmt sheetId="5" sqref="V23" start="0" length="0">
      <dxf>
        <alignment horizontal="left" readingOrder="0"/>
      </dxf>
    </rfmt>
    <rfmt sheetId="5" sqref="AB23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19" sId="5" ref="A39:XFD39" action="deleteRow">
    <rfmt sheetId="5" xfDxf="1" sqref="A39:XFD3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39" start="0" length="0">
      <dxf>
        <font/>
        <alignment horizontal="left" wrapText="1" indent="1" readingOrder="0"/>
      </dxf>
    </rfmt>
    <rfmt sheetId="5" sqref="E39" start="0" length="0">
      <dxf>
        <numFmt numFmtId="170" formatCode="m/d/yyyy;@"/>
      </dxf>
    </rfmt>
    <rfmt sheetId="5" sqref="F39" start="0" length="0">
      <dxf>
        <numFmt numFmtId="170" formatCode="m/d/yyyy;@"/>
      </dxf>
    </rfmt>
    <rfmt sheetId="5" sqref="G39" start="0" length="0">
      <dxf>
        <numFmt numFmtId="170" formatCode="m/d/yyyy;@"/>
      </dxf>
    </rfmt>
    <rfmt sheetId="5" sqref="H39" start="0" length="0">
      <dxf>
        <numFmt numFmtId="170" formatCode="m/d/yyyy;@"/>
      </dxf>
    </rfmt>
    <rfmt sheetId="5" sqref="I39" start="0" length="0">
      <dxf>
        <numFmt numFmtId="170" formatCode="m/d/yyyy;@"/>
      </dxf>
    </rfmt>
    <rfmt sheetId="5" sqref="J39" start="0" length="0">
      <dxf>
        <numFmt numFmtId="170" formatCode="m/d/yyyy;@"/>
      </dxf>
    </rfmt>
    <rfmt sheetId="5" sqref="K39" start="0" length="0">
      <dxf>
        <numFmt numFmtId="170" formatCode="m/d/yyyy;@"/>
      </dxf>
    </rfmt>
    <rfmt sheetId="5" sqref="L39" start="0" length="0">
      <dxf>
        <numFmt numFmtId="170" formatCode="m/d/yyyy;@"/>
      </dxf>
    </rfmt>
    <rfmt sheetId="5" sqref="M39" start="0" length="0">
      <dxf>
        <numFmt numFmtId="170" formatCode="m/d/yyyy;@"/>
      </dxf>
    </rfmt>
    <rfmt sheetId="5" sqref="N39" start="0" length="0">
      <dxf>
        <numFmt numFmtId="170" formatCode="m/d/yyyy;@"/>
      </dxf>
    </rfmt>
    <rfmt sheetId="5" sqref="O39" start="0" length="0">
      <dxf>
        <numFmt numFmtId="170" formatCode="m/d/yyyy;@"/>
      </dxf>
    </rfmt>
    <rfmt sheetId="5" sqref="AB3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20" sId="5" ref="A28:XFD28" action="insertRow"/>
  <rm rId="2821" sheetId="5" source="A26:XFD26" destination="A28:XFD28" sourceSheetId="5">
    <rfmt sheetId="5" xfDxf="1" sqref="A28:XFD2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8" start="0" length="0">
      <dxf>
        <font/>
      </dxf>
    </rfmt>
    <rfmt sheetId="5" sqref="B28" start="0" length="0">
      <dxf>
        <alignment horizontal="left" readingOrder="0"/>
      </dxf>
    </rfmt>
    <rfmt sheetId="5" s="1" sqref="C28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8" start="0" length="0">
      <dxf>
        <alignment horizontal="left" readingOrder="0"/>
      </dxf>
    </rfmt>
    <rfmt sheetId="5" sqref="E28" start="0" length="0">
      <dxf>
        <numFmt numFmtId="170" formatCode="m/d/yyyy;@"/>
        <alignment horizontal="left" readingOrder="0"/>
      </dxf>
    </rfmt>
    <rfmt sheetId="5" sqref="F28" start="0" length="0">
      <dxf>
        <numFmt numFmtId="170" formatCode="m/d/yyyy;@"/>
        <alignment horizontal="left" readingOrder="0"/>
      </dxf>
    </rfmt>
    <rfmt sheetId="5" sqref="G28" start="0" length="0">
      <dxf>
        <numFmt numFmtId="170" formatCode="m/d/yyyy;@"/>
        <alignment horizontal="left" readingOrder="0"/>
      </dxf>
    </rfmt>
    <rfmt sheetId="5" sqref="H28" start="0" length="0">
      <dxf>
        <numFmt numFmtId="170" formatCode="m/d/yyyy;@"/>
        <alignment horizontal="left" readingOrder="0"/>
      </dxf>
    </rfmt>
    <rfmt sheetId="5" sqref="I28" start="0" length="0">
      <dxf>
        <numFmt numFmtId="170" formatCode="m/d/yyyy;@"/>
        <alignment horizontal="left" readingOrder="0"/>
      </dxf>
    </rfmt>
    <rfmt sheetId="5" sqref="J28" start="0" length="0">
      <dxf>
        <numFmt numFmtId="170" formatCode="m/d/yyyy;@"/>
        <alignment horizontal="left" readingOrder="0"/>
      </dxf>
    </rfmt>
    <rfmt sheetId="5" sqref="K28" start="0" length="0">
      <dxf>
        <numFmt numFmtId="170" formatCode="m/d/yyyy;@"/>
        <alignment horizontal="left" readingOrder="0"/>
      </dxf>
    </rfmt>
    <rfmt sheetId="5" sqref="L28" start="0" length="0">
      <dxf>
        <numFmt numFmtId="170" formatCode="m/d/yyyy;@"/>
        <alignment horizontal="left" readingOrder="0"/>
      </dxf>
    </rfmt>
    <rfmt sheetId="5" sqref="M28" start="0" length="0">
      <dxf>
        <numFmt numFmtId="170" formatCode="m/d/yyyy;@"/>
        <alignment horizontal="left" readingOrder="0"/>
      </dxf>
    </rfmt>
    <rfmt sheetId="5" sqref="N28" start="0" length="0">
      <dxf>
        <numFmt numFmtId="170" formatCode="m/d/yyyy;@"/>
        <alignment horizontal="left" readingOrder="0"/>
      </dxf>
    </rfmt>
    <rfmt sheetId="5" sqref="O28" start="0" length="0">
      <dxf>
        <numFmt numFmtId="170" formatCode="m/d/yyyy;@"/>
        <alignment horizontal="left" readingOrder="0"/>
      </dxf>
    </rfmt>
    <rfmt sheetId="5" sqref="P28" start="0" length="0">
      <dxf>
        <alignment horizontal="left" readingOrder="0"/>
      </dxf>
    </rfmt>
    <rfmt sheetId="5" sqref="Q28" start="0" length="0">
      <dxf>
        <alignment horizontal="left" readingOrder="0"/>
      </dxf>
    </rfmt>
    <rfmt sheetId="5" sqref="R28" start="0" length="0">
      <dxf>
        <alignment horizontal="left" readingOrder="0"/>
      </dxf>
    </rfmt>
    <rfmt sheetId="5" sqref="S28" start="0" length="0">
      <dxf>
        <alignment horizontal="left" readingOrder="0"/>
      </dxf>
    </rfmt>
    <rfmt sheetId="5" sqref="T28" start="0" length="0">
      <dxf>
        <alignment horizontal="left" readingOrder="0"/>
      </dxf>
    </rfmt>
    <rfmt sheetId="5" sqref="U28" start="0" length="0">
      <dxf>
        <alignment horizontal="left" readingOrder="0"/>
      </dxf>
    </rfmt>
    <rfmt sheetId="5" sqref="V28" start="0" length="0">
      <dxf>
        <alignment horizontal="left" readingOrder="0"/>
      </dxf>
    </rfmt>
    <rfmt sheetId="5" sqref="AB2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22" sId="5" ref="A26:XFD26" action="deleteRow">
    <rfmt sheetId="5" xfDxf="1" sqref="A26:XFD2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6" start="0" length="0">
      <dxf>
        <font/>
        <alignment horizontal="left" wrapText="1" indent="1" readingOrder="0"/>
      </dxf>
    </rfmt>
    <rfmt sheetId="5" sqref="E26" start="0" length="0">
      <dxf>
        <numFmt numFmtId="170" formatCode="m/d/yyyy;@"/>
      </dxf>
    </rfmt>
    <rfmt sheetId="5" sqref="F26" start="0" length="0">
      <dxf>
        <numFmt numFmtId="170" formatCode="m/d/yyyy;@"/>
      </dxf>
    </rfmt>
    <rfmt sheetId="5" sqref="G26" start="0" length="0">
      <dxf>
        <numFmt numFmtId="170" formatCode="m/d/yyyy;@"/>
      </dxf>
    </rfmt>
    <rfmt sheetId="5" sqref="H26" start="0" length="0">
      <dxf>
        <numFmt numFmtId="170" formatCode="m/d/yyyy;@"/>
      </dxf>
    </rfmt>
    <rfmt sheetId="5" sqref="I26" start="0" length="0">
      <dxf>
        <numFmt numFmtId="170" formatCode="m/d/yyyy;@"/>
      </dxf>
    </rfmt>
    <rfmt sheetId="5" sqref="J26" start="0" length="0">
      <dxf>
        <numFmt numFmtId="170" formatCode="m/d/yyyy;@"/>
      </dxf>
    </rfmt>
    <rfmt sheetId="5" sqref="K26" start="0" length="0">
      <dxf>
        <numFmt numFmtId="170" formatCode="m/d/yyyy;@"/>
      </dxf>
    </rfmt>
    <rfmt sheetId="5" sqref="L26" start="0" length="0">
      <dxf>
        <numFmt numFmtId="170" formatCode="m/d/yyyy;@"/>
      </dxf>
    </rfmt>
    <rfmt sheetId="5" sqref="M26" start="0" length="0">
      <dxf>
        <numFmt numFmtId="170" formatCode="m/d/yyyy;@"/>
      </dxf>
    </rfmt>
    <rfmt sheetId="5" sqref="N26" start="0" length="0">
      <dxf>
        <numFmt numFmtId="170" formatCode="m/d/yyyy;@"/>
      </dxf>
    </rfmt>
    <rfmt sheetId="5" sqref="O26" start="0" length="0">
      <dxf>
        <numFmt numFmtId="170" formatCode="m/d/yyyy;@"/>
      </dxf>
    </rfmt>
    <rfmt sheetId="5" sqref="AB26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23" sId="5" ref="A41:XFD41" action="insertRow"/>
  <rm rId="2824" sheetId="5" source="A38:XFD38" destination="A41:XFD41" sourceSheetId="5">
    <rfmt sheetId="5" xfDxf="1" sqref="A41:XFD4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41" start="0" length="0">
      <dxf>
        <font/>
      </dxf>
    </rfmt>
    <rfmt sheetId="5" sqref="B41" start="0" length="0">
      <dxf>
        <alignment horizontal="left" readingOrder="0"/>
      </dxf>
    </rfmt>
    <rfmt sheetId="5" sqref="C41" start="0" length="0">
      <dxf>
        <alignment horizontal="left" wrapText="1" readingOrder="0"/>
      </dxf>
    </rfmt>
    <rfmt sheetId="5" sqref="D41" start="0" length="0">
      <dxf>
        <alignment horizontal="left" readingOrder="0"/>
      </dxf>
    </rfmt>
    <rfmt sheetId="5" sqref="E41" start="0" length="0">
      <dxf>
        <numFmt numFmtId="170" formatCode="m/d/yyyy;@"/>
        <alignment horizontal="left" readingOrder="0"/>
      </dxf>
    </rfmt>
    <rfmt sheetId="5" sqref="F41" start="0" length="0">
      <dxf>
        <numFmt numFmtId="170" formatCode="m/d/yyyy;@"/>
        <alignment horizontal="left" readingOrder="0"/>
      </dxf>
    </rfmt>
    <rfmt sheetId="5" sqref="G41" start="0" length="0">
      <dxf>
        <numFmt numFmtId="170" formatCode="m/d/yyyy;@"/>
        <alignment horizontal="left" readingOrder="0"/>
      </dxf>
    </rfmt>
    <rfmt sheetId="5" sqref="H41" start="0" length="0">
      <dxf>
        <numFmt numFmtId="170" formatCode="m/d/yyyy;@"/>
        <alignment horizontal="left" readingOrder="0"/>
      </dxf>
    </rfmt>
    <rfmt sheetId="5" sqref="I41" start="0" length="0">
      <dxf>
        <numFmt numFmtId="170" formatCode="m/d/yyyy;@"/>
        <alignment horizontal="left" readingOrder="0"/>
      </dxf>
    </rfmt>
    <rfmt sheetId="5" sqref="J41" start="0" length="0">
      <dxf>
        <numFmt numFmtId="170" formatCode="m/d/yyyy;@"/>
        <alignment horizontal="left" readingOrder="0"/>
      </dxf>
    </rfmt>
    <rfmt sheetId="5" sqref="K41" start="0" length="0">
      <dxf>
        <numFmt numFmtId="170" formatCode="m/d/yyyy;@"/>
        <alignment horizontal="left" readingOrder="0"/>
      </dxf>
    </rfmt>
    <rfmt sheetId="5" sqref="L41" start="0" length="0">
      <dxf>
        <numFmt numFmtId="170" formatCode="m/d/yyyy;@"/>
        <alignment horizontal="left" readingOrder="0"/>
      </dxf>
    </rfmt>
    <rfmt sheetId="5" sqref="M41" start="0" length="0">
      <dxf>
        <numFmt numFmtId="170" formatCode="m/d/yyyy;@"/>
        <alignment horizontal="left" readingOrder="0"/>
      </dxf>
    </rfmt>
    <rfmt sheetId="5" sqref="N41" start="0" length="0">
      <dxf>
        <numFmt numFmtId="170" formatCode="m/d/yyyy;@"/>
        <alignment horizontal="left" readingOrder="0"/>
      </dxf>
    </rfmt>
    <rfmt sheetId="5" sqref="O41" start="0" length="0">
      <dxf>
        <numFmt numFmtId="170" formatCode="m/d/yyyy;@"/>
        <alignment horizontal="left" readingOrder="0"/>
      </dxf>
    </rfmt>
    <rfmt sheetId="5" sqref="P41" start="0" length="0">
      <dxf>
        <alignment horizontal="left" readingOrder="0"/>
      </dxf>
    </rfmt>
    <rfmt sheetId="5" sqref="Q41" start="0" length="0">
      <dxf>
        <alignment horizontal="left" readingOrder="0"/>
      </dxf>
    </rfmt>
    <rfmt sheetId="5" sqref="R41" start="0" length="0">
      <dxf>
        <alignment horizontal="left" readingOrder="0"/>
      </dxf>
    </rfmt>
    <rfmt sheetId="5" sqref="S41" start="0" length="0">
      <dxf>
        <alignment horizontal="left" readingOrder="0"/>
      </dxf>
    </rfmt>
    <rfmt sheetId="5" sqref="T41" start="0" length="0">
      <dxf>
        <alignment horizontal="left" readingOrder="0"/>
      </dxf>
    </rfmt>
    <rfmt sheetId="5" sqref="U41" start="0" length="0">
      <dxf>
        <alignment horizontal="left" readingOrder="0"/>
      </dxf>
    </rfmt>
    <rfmt sheetId="5" sqref="V41" start="0" length="0">
      <dxf>
        <alignment horizontal="left" readingOrder="0"/>
      </dxf>
    </rfmt>
    <rfmt sheetId="5" sqref="AB4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25" sId="5" ref="A38:XFD38" action="deleteRow">
    <rfmt sheetId="5" xfDxf="1" sqref="A38:XFD3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38" start="0" length="0">
      <dxf>
        <font/>
        <alignment horizontal="left" wrapText="1" indent="1" readingOrder="0"/>
      </dxf>
    </rfmt>
    <rfmt sheetId="5" sqref="E38" start="0" length="0">
      <dxf>
        <numFmt numFmtId="170" formatCode="m/d/yyyy;@"/>
      </dxf>
    </rfmt>
    <rfmt sheetId="5" sqref="F38" start="0" length="0">
      <dxf>
        <numFmt numFmtId="170" formatCode="m/d/yyyy;@"/>
      </dxf>
    </rfmt>
    <rfmt sheetId="5" sqref="G38" start="0" length="0">
      <dxf>
        <numFmt numFmtId="170" formatCode="m/d/yyyy;@"/>
      </dxf>
    </rfmt>
    <rfmt sheetId="5" sqref="H38" start="0" length="0">
      <dxf>
        <numFmt numFmtId="170" formatCode="m/d/yyyy;@"/>
      </dxf>
    </rfmt>
    <rfmt sheetId="5" sqref="I38" start="0" length="0">
      <dxf>
        <numFmt numFmtId="170" formatCode="m/d/yyyy;@"/>
      </dxf>
    </rfmt>
    <rfmt sheetId="5" sqref="J38" start="0" length="0">
      <dxf>
        <numFmt numFmtId="170" formatCode="m/d/yyyy;@"/>
      </dxf>
    </rfmt>
    <rfmt sheetId="5" sqref="K38" start="0" length="0">
      <dxf>
        <numFmt numFmtId="170" formatCode="m/d/yyyy;@"/>
      </dxf>
    </rfmt>
    <rfmt sheetId="5" sqref="L38" start="0" length="0">
      <dxf>
        <numFmt numFmtId="170" formatCode="m/d/yyyy;@"/>
      </dxf>
    </rfmt>
    <rfmt sheetId="5" sqref="M38" start="0" length="0">
      <dxf>
        <numFmt numFmtId="170" formatCode="m/d/yyyy;@"/>
      </dxf>
    </rfmt>
    <rfmt sheetId="5" sqref="N38" start="0" length="0">
      <dxf>
        <numFmt numFmtId="170" formatCode="m/d/yyyy;@"/>
      </dxf>
    </rfmt>
    <rfmt sheetId="5" sqref="O38" start="0" length="0">
      <dxf>
        <numFmt numFmtId="170" formatCode="m/d/yyyy;@"/>
      </dxf>
    </rfmt>
    <rfmt sheetId="5" sqref="AB3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26" sId="5" ref="A32:XFD32" action="insertRow"/>
  <rm rId="2827" sheetId="5" source="A43:XFD43" destination="A32:XFD32" sourceSheetId="5">
    <rfmt sheetId="5" xfDxf="1" sqref="A32:XFD3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32" start="0" length="0">
      <dxf>
        <font/>
      </dxf>
    </rfmt>
    <rfmt sheetId="5" sqref="B32" start="0" length="0">
      <dxf>
        <alignment horizontal="left" readingOrder="0"/>
      </dxf>
    </rfmt>
    <rfmt sheetId="5" sqref="C32" start="0" length="0">
      <dxf>
        <font/>
        <alignment horizontal="left" wrapText="1" readingOrder="0"/>
      </dxf>
    </rfmt>
    <rfmt sheetId="5" sqref="D32" start="0" length="0">
      <dxf>
        <alignment horizontal="left" readingOrder="0"/>
      </dxf>
    </rfmt>
    <rfmt sheetId="5" sqref="E32" start="0" length="0">
      <dxf>
        <numFmt numFmtId="170" formatCode="m/d/yyyy;@"/>
        <alignment horizontal="left" readingOrder="0"/>
      </dxf>
    </rfmt>
    <rfmt sheetId="5" sqref="F32" start="0" length="0">
      <dxf>
        <numFmt numFmtId="170" formatCode="m/d/yyyy;@"/>
        <alignment horizontal="left" readingOrder="0"/>
      </dxf>
    </rfmt>
    <rfmt sheetId="5" sqref="G32" start="0" length="0">
      <dxf>
        <numFmt numFmtId="170" formatCode="m/d/yyyy;@"/>
        <alignment horizontal="left" readingOrder="0"/>
      </dxf>
    </rfmt>
    <rfmt sheetId="5" sqref="H32" start="0" length="0">
      <dxf>
        <numFmt numFmtId="170" formatCode="m/d/yyyy;@"/>
        <alignment horizontal="left" readingOrder="0"/>
      </dxf>
    </rfmt>
    <rfmt sheetId="5" sqref="I32" start="0" length="0">
      <dxf>
        <numFmt numFmtId="170" formatCode="m/d/yyyy;@"/>
        <alignment horizontal="left" readingOrder="0"/>
      </dxf>
    </rfmt>
    <rfmt sheetId="5" sqref="J32" start="0" length="0">
      <dxf>
        <numFmt numFmtId="170" formatCode="m/d/yyyy;@"/>
        <alignment horizontal="left" readingOrder="0"/>
      </dxf>
    </rfmt>
    <rfmt sheetId="5" sqref="K32" start="0" length="0">
      <dxf>
        <numFmt numFmtId="170" formatCode="m/d/yyyy;@"/>
        <alignment horizontal="left" readingOrder="0"/>
      </dxf>
    </rfmt>
    <rfmt sheetId="5" sqref="L32" start="0" length="0">
      <dxf>
        <numFmt numFmtId="170" formatCode="m/d/yyyy;@"/>
        <alignment horizontal="left" readingOrder="0"/>
      </dxf>
    </rfmt>
    <rfmt sheetId="5" sqref="M32" start="0" length="0">
      <dxf>
        <numFmt numFmtId="170" formatCode="m/d/yyyy;@"/>
        <alignment horizontal="left" readingOrder="0"/>
      </dxf>
    </rfmt>
    <rfmt sheetId="5" sqref="N32" start="0" length="0">
      <dxf>
        <numFmt numFmtId="170" formatCode="m/d/yyyy;@"/>
        <alignment horizontal="left" readingOrder="0"/>
      </dxf>
    </rfmt>
    <rfmt sheetId="5" sqref="O32" start="0" length="0">
      <dxf>
        <numFmt numFmtId="170" formatCode="m/d/yyyy;@"/>
        <alignment horizontal="left" readingOrder="0"/>
      </dxf>
    </rfmt>
    <rfmt sheetId="5" sqref="P32" start="0" length="0">
      <dxf>
        <alignment horizontal="left" readingOrder="0"/>
      </dxf>
    </rfmt>
    <rfmt sheetId="5" sqref="Q32" start="0" length="0">
      <dxf>
        <alignment horizontal="left" readingOrder="0"/>
      </dxf>
    </rfmt>
    <rfmt sheetId="5" sqref="R32" start="0" length="0">
      <dxf>
        <alignment horizontal="left" readingOrder="0"/>
      </dxf>
    </rfmt>
    <rfmt sheetId="5" sqref="S32" start="0" length="0">
      <dxf>
        <alignment horizontal="left" readingOrder="0"/>
      </dxf>
    </rfmt>
    <rfmt sheetId="5" sqref="T32" start="0" length="0">
      <dxf>
        <alignment horizontal="left" readingOrder="0"/>
      </dxf>
    </rfmt>
    <rfmt sheetId="5" sqref="U32" start="0" length="0">
      <dxf>
        <alignment horizontal="left" readingOrder="0"/>
      </dxf>
    </rfmt>
    <rfmt sheetId="5" sqref="V32" start="0" length="0">
      <dxf>
        <alignment horizontal="left" readingOrder="0"/>
      </dxf>
    </rfmt>
    <rfmt sheetId="5" sqref="AB3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28" sId="5" ref="A43:XFD43" action="deleteRow">
    <rfmt sheetId="5" xfDxf="1" sqref="A43:XFD43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3" start="0" length="0">
      <dxf>
        <font/>
        <alignment horizontal="left" wrapText="1" indent="1" readingOrder="0"/>
      </dxf>
    </rfmt>
    <rfmt sheetId="5" sqref="E43" start="0" length="0">
      <dxf>
        <numFmt numFmtId="170" formatCode="m/d/yyyy;@"/>
      </dxf>
    </rfmt>
    <rfmt sheetId="5" sqref="F43" start="0" length="0">
      <dxf>
        <numFmt numFmtId="170" formatCode="m/d/yyyy;@"/>
      </dxf>
    </rfmt>
    <rfmt sheetId="5" sqref="G43" start="0" length="0">
      <dxf>
        <numFmt numFmtId="170" formatCode="m/d/yyyy;@"/>
      </dxf>
    </rfmt>
    <rfmt sheetId="5" sqref="H43" start="0" length="0">
      <dxf>
        <numFmt numFmtId="170" formatCode="m/d/yyyy;@"/>
      </dxf>
    </rfmt>
    <rfmt sheetId="5" sqref="I43" start="0" length="0">
      <dxf>
        <numFmt numFmtId="170" formatCode="m/d/yyyy;@"/>
      </dxf>
    </rfmt>
    <rfmt sheetId="5" sqref="J43" start="0" length="0">
      <dxf>
        <numFmt numFmtId="170" formatCode="m/d/yyyy;@"/>
      </dxf>
    </rfmt>
    <rfmt sheetId="5" sqref="K43" start="0" length="0">
      <dxf>
        <numFmt numFmtId="170" formatCode="m/d/yyyy;@"/>
      </dxf>
    </rfmt>
    <rfmt sheetId="5" sqref="L43" start="0" length="0">
      <dxf>
        <numFmt numFmtId="170" formatCode="m/d/yyyy;@"/>
      </dxf>
    </rfmt>
    <rfmt sheetId="5" sqref="M43" start="0" length="0">
      <dxf>
        <numFmt numFmtId="170" formatCode="m/d/yyyy;@"/>
      </dxf>
    </rfmt>
    <rfmt sheetId="5" sqref="N43" start="0" length="0">
      <dxf>
        <numFmt numFmtId="170" formatCode="m/d/yyyy;@"/>
      </dxf>
    </rfmt>
    <rfmt sheetId="5" sqref="O43" start="0" length="0">
      <dxf>
        <numFmt numFmtId="170" formatCode="m/d/yyyy;@"/>
      </dxf>
    </rfmt>
    <rfmt sheetId="5" sqref="AB43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29" sId="5" ref="A28:XFD29" action="insertRow"/>
  <rm rId="2830" sheetId="5" source="A42:XFD43" destination="A28:XFD29" sourceSheetId="5">
    <rfmt sheetId="5" xfDxf="1" sqref="A28:XFD2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xfDxf="1" sqref="A29:XFD2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8" start="0" length="0">
      <dxf>
        <font/>
      </dxf>
    </rfmt>
    <rfmt sheetId="5" sqref="B28" start="0" length="0">
      <dxf>
        <alignment horizontal="left" readingOrder="0"/>
      </dxf>
    </rfmt>
    <rfmt sheetId="5" s="1" sqref="C28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8" start="0" length="0">
      <dxf>
        <alignment horizontal="left" readingOrder="0"/>
      </dxf>
    </rfmt>
    <rfmt sheetId="5" sqref="E28" start="0" length="0">
      <dxf>
        <numFmt numFmtId="170" formatCode="m/d/yyyy;@"/>
        <alignment horizontal="left" readingOrder="0"/>
      </dxf>
    </rfmt>
    <rfmt sheetId="5" sqref="F28" start="0" length="0">
      <dxf>
        <numFmt numFmtId="170" formatCode="m/d/yyyy;@"/>
        <alignment horizontal="left" readingOrder="0"/>
      </dxf>
    </rfmt>
    <rfmt sheetId="5" sqref="G28" start="0" length="0">
      <dxf>
        <numFmt numFmtId="170" formatCode="m/d/yyyy;@"/>
        <alignment horizontal="left" readingOrder="0"/>
      </dxf>
    </rfmt>
    <rfmt sheetId="5" sqref="H28" start="0" length="0">
      <dxf>
        <numFmt numFmtId="170" formatCode="m/d/yyyy;@"/>
        <alignment horizontal="left" readingOrder="0"/>
      </dxf>
    </rfmt>
    <rfmt sheetId="5" sqref="I28" start="0" length="0">
      <dxf>
        <numFmt numFmtId="170" formatCode="m/d/yyyy;@"/>
        <alignment horizontal="left" readingOrder="0"/>
      </dxf>
    </rfmt>
    <rfmt sheetId="5" sqref="J28" start="0" length="0">
      <dxf>
        <numFmt numFmtId="170" formatCode="m/d/yyyy;@"/>
        <alignment horizontal="left" readingOrder="0"/>
      </dxf>
    </rfmt>
    <rfmt sheetId="5" sqref="K28" start="0" length="0">
      <dxf>
        <numFmt numFmtId="170" formatCode="m/d/yyyy;@"/>
        <alignment horizontal="left" readingOrder="0"/>
      </dxf>
    </rfmt>
    <rfmt sheetId="5" sqref="L28" start="0" length="0">
      <dxf>
        <numFmt numFmtId="170" formatCode="m/d/yyyy;@"/>
        <alignment horizontal="left" readingOrder="0"/>
      </dxf>
    </rfmt>
    <rfmt sheetId="5" sqref="M28" start="0" length="0">
      <dxf>
        <numFmt numFmtId="170" formatCode="m/d/yyyy;@"/>
        <alignment horizontal="left" readingOrder="0"/>
      </dxf>
    </rfmt>
    <rfmt sheetId="5" sqref="N28" start="0" length="0">
      <dxf>
        <numFmt numFmtId="170" formatCode="m/d/yyyy;@"/>
        <alignment horizontal="left" readingOrder="0"/>
      </dxf>
    </rfmt>
    <rfmt sheetId="5" sqref="O28" start="0" length="0">
      <dxf>
        <numFmt numFmtId="170" formatCode="m/d/yyyy;@"/>
        <alignment horizontal="left" readingOrder="0"/>
      </dxf>
    </rfmt>
    <rfmt sheetId="5" sqref="P28" start="0" length="0">
      <dxf>
        <alignment horizontal="left" readingOrder="0"/>
      </dxf>
    </rfmt>
    <rfmt sheetId="5" sqref="Q28" start="0" length="0">
      <dxf>
        <alignment horizontal="left" readingOrder="0"/>
      </dxf>
    </rfmt>
    <rfmt sheetId="5" sqref="R28" start="0" length="0">
      <dxf>
        <alignment horizontal="left" readingOrder="0"/>
      </dxf>
    </rfmt>
    <rfmt sheetId="5" sqref="S28" start="0" length="0">
      <dxf>
        <alignment horizontal="left" readingOrder="0"/>
      </dxf>
    </rfmt>
    <rfmt sheetId="5" sqref="T28" start="0" length="0">
      <dxf>
        <alignment horizontal="left" readingOrder="0"/>
      </dxf>
    </rfmt>
    <rfmt sheetId="5" sqref="U28" start="0" length="0">
      <dxf>
        <alignment horizontal="left" readingOrder="0"/>
      </dxf>
    </rfmt>
    <rfmt sheetId="5" sqref="V28" start="0" length="0">
      <dxf>
        <alignment horizontal="left" readingOrder="0"/>
      </dxf>
    </rfmt>
    <rfmt sheetId="5" sqref="AB2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A29" start="0" length="0">
      <dxf>
        <font/>
      </dxf>
    </rfmt>
    <rfmt sheetId="5" sqref="B29" start="0" length="0">
      <dxf>
        <alignment horizontal="left" readingOrder="0"/>
      </dxf>
    </rfmt>
    <rfmt sheetId="5" s="1" sqref="C29" start="0" length="0">
      <dxf>
        <font>
          <sz val="12"/>
          <color auto="1"/>
          <name val="Times New Roman"/>
          <scheme val="none"/>
        </font>
        <alignment horizontal="left" wrapText="1" readingOrder="0"/>
      </dxf>
    </rfmt>
    <rfmt sheetId="5" sqref="D29" start="0" length="0">
      <dxf>
        <alignment horizontal="left" readingOrder="0"/>
      </dxf>
    </rfmt>
    <rfmt sheetId="5" sqref="E29" start="0" length="0">
      <dxf>
        <numFmt numFmtId="170" formatCode="m/d/yyyy;@"/>
        <alignment horizontal="left" readingOrder="0"/>
      </dxf>
    </rfmt>
    <rfmt sheetId="5" sqref="F29" start="0" length="0">
      <dxf>
        <numFmt numFmtId="170" formatCode="m/d/yyyy;@"/>
        <alignment horizontal="left" readingOrder="0"/>
      </dxf>
    </rfmt>
    <rfmt sheetId="5" sqref="G29" start="0" length="0">
      <dxf>
        <numFmt numFmtId="170" formatCode="m/d/yyyy;@"/>
        <alignment horizontal="left" readingOrder="0"/>
      </dxf>
    </rfmt>
    <rfmt sheetId="5" sqref="H29" start="0" length="0">
      <dxf>
        <numFmt numFmtId="170" formatCode="m/d/yyyy;@"/>
        <alignment horizontal="left" readingOrder="0"/>
      </dxf>
    </rfmt>
    <rfmt sheetId="5" sqref="I29" start="0" length="0">
      <dxf>
        <numFmt numFmtId="170" formatCode="m/d/yyyy;@"/>
        <alignment horizontal="left" readingOrder="0"/>
      </dxf>
    </rfmt>
    <rfmt sheetId="5" sqref="J29" start="0" length="0">
      <dxf>
        <numFmt numFmtId="170" formatCode="m/d/yyyy;@"/>
        <alignment horizontal="left" readingOrder="0"/>
      </dxf>
    </rfmt>
    <rfmt sheetId="5" sqref="K29" start="0" length="0">
      <dxf>
        <numFmt numFmtId="170" formatCode="m/d/yyyy;@"/>
        <alignment horizontal="left" readingOrder="0"/>
      </dxf>
    </rfmt>
    <rfmt sheetId="5" sqref="L29" start="0" length="0">
      <dxf>
        <numFmt numFmtId="170" formatCode="m/d/yyyy;@"/>
        <alignment horizontal="left" readingOrder="0"/>
      </dxf>
    </rfmt>
    <rfmt sheetId="5" sqref="M29" start="0" length="0">
      <dxf>
        <numFmt numFmtId="170" formatCode="m/d/yyyy;@"/>
        <alignment horizontal="left" readingOrder="0"/>
      </dxf>
    </rfmt>
    <rfmt sheetId="5" sqref="N29" start="0" length="0">
      <dxf>
        <numFmt numFmtId="170" formatCode="m/d/yyyy;@"/>
        <alignment horizontal="left" readingOrder="0"/>
      </dxf>
    </rfmt>
    <rfmt sheetId="5" sqref="O29" start="0" length="0">
      <dxf>
        <numFmt numFmtId="170" formatCode="m/d/yyyy;@"/>
        <alignment horizontal="left" readingOrder="0"/>
      </dxf>
    </rfmt>
    <rfmt sheetId="5" sqref="P29" start="0" length="0">
      <dxf>
        <alignment horizontal="left" readingOrder="0"/>
      </dxf>
    </rfmt>
    <rfmt sheetId="5" sqref="Q29" start="0" length="0">
      <dxf>
        <alignment horizontal="left" readingOrder="0"/>
      </dxf>
    </rfmt>
    <rfmt sheetId="5" sqref="R29" start="0" length="0">
      <dxf>
        <alignment horizontal="left" readingOrder="0"/>
      </dxf>
    </rfmt>
    <rfmt sheetId="5" sqref="S29" start="0" length="0">
      <dxf>
        <alignment horizontal="left" readingOrder="0"/>
      </dxf>
    </rfmt>
    <rfmt sheetId="5" sqref="T29" start="0" length="0">
      <dxf>
        <alignment horizontal="left" readingOrder="0"/>
      </dxf>
    </rfmt>
    <rfmt sheetId="5" sqref="U29" start="0" length="0">
      <dxf>
        <alignment horizontal="left" readingOrder="0"/>
      </dxf>
    </rfmt>
    <rfmt sheetId="5" sqref="V29" start="0" length="0">
      <dxf>
        <alignment horizontal="left" readingOrder="0"/>
      </dxf>
    </rfmt>
    <rfmt sheetId="5" sqref="AB2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31" sId="5" ref="A42:XFD42" action="deleteRow">
    <rfmt sheetId="5" xfDxf="1" sqref="A42:XFD4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/>
        <alignment horizontal="left" wrapText="1" indent="1" readingOrder="0"/>
      </dxf>
    </rfmt>
    <rfmt sheetId="5" sqref="E42" start="0" length="0">
      <dxf>
        <numFmt numFmtId="170" formatCode="m/d/yyyy;@"/>
      </dxf>
    </rfmt>
    <rfmt sheetId="5" sqref="F42" start="0" length="0">
      <dxf>
        <numFmt numFmtId="170" formatCode="m/d/yyyy;@"/>
      </dxf>
    </rfmt>
    <rfmt sheetId="5" sqref="G42" start="0" length="0">
      <dxf>
        <numFmt numFmtId="170" formatCode="m/d/yyyy;@"/>
      </dxf>
    </rfmt>
    <rfmt sheetId="5" sqref="H42" start="0" length="0">
      <dxf>
        <numFmt numFmtId="170" formatCode="m/d/yyyy;@"/>
      </dxf>
    </rfmt>
    <rfmt sheetId="5" sqref="I42" start="0" length="0">
      <dxf>
        <numFmt numFmtId="170" formatCode="m/d/yyyy;@"/>
      </dxf>
    </rfmt>
    <rfmt sheetId="5" sqref="J42" start="0" length="0">
      <dxf>
        <numFmt numFmtId="170" formatCode="m/d/yyyy;@"/>
      </dxf>
    </rfmt>
    <rfmt sheetId="5" sqref="K42" start="0" length="0">
      <dxf>
        <numFmt numFmtId="170" formatCode="m/d/yyyy;@"/>
      </dxf>
    </rfmt>
    <rfmt sheetId="5" sqref="L42" start="0" length="0">
      <dxf>
        <numFmt numFmtId="170" formatCode="m/d/yyyy;@"/>
      </dxf>
    </rfmt>
    <rfmt sheetId="5" sqref="M42" start="0" length="0">
      <dxf>
        <numFmt numFmtId="170" formatCode="m/d/yyyy;@"/>
      </dxf>
    </rfmt>
    <rfmt sheetId="5" sqref="N42" start="0" length="0">
      <dxf>
        <numFmt numFmtId="170" formatCode="m/d/yyyy;@"/>
      </dxf>
    </rfmt>
    <rfmt sheetId="5" sqref="O42" start="0" length="0">
      <dxf>
        <numFmt numFmtId="170" formatCode="m/d/yyyy;@"/>
      </dxf>
    </rfmt>
    <rfmt sheetId="5" sqref="AB4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32" sId="5" ref="A42:XFD42" action="deleteRow">
    <rfmt sheetId="5" xfDxf="1" sqref="A42:XFD4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/>
        <alignment horizontal="left" wrapText="1" indent="1" readingOrder="0"/>
      </dxf>
    </rfmt>
    <rfmt sheetId="5" sqref="E42" start="0" length="0">
      <dxf>
        <numFmt numFmtId="170" formatCode="m/d/yyyy;@"/>
      </dxf>
    </rfmt>
    <rfmt sheetId="5" sqref="F42" start="0" length="0">
      <dxf>
        <numFmt numFmtId="170" formatCode="m/d/yyyy;@"/>
      </dxf>
    </rfmt>
    <rfmt sheetId="5" sqref="G42" start="0" length="0">
      <dxf>
        <numFmt numFmtId="170" formatCode="m/d/yyyy;@"/>
      </dxf>
    </rfmt>
    <rfmt sheetId="5" sqref="H42" start="0" length="0">
      <dxf>
        <numFmt numFmtId="170" formatCode="m/d/yyyy;@"/>
      </dxf>
    </rfmt>
    <rfmt sheetId="5" sqref="I42" start="0" length="0">
      <dxf>
        <numFmt numFmtId="170" formatCode="m/d/yyyy;@"/>
      </dxf>
    </rfmt>
    <rfmt sheetId="5" sqref="J42" start="0" length="0">
      <dxf>
        <numFmt numFmtId="170" formatCode="m/d/yyyy;@"/>
      </dxf>
    </rfmt>
    <rfmt sheetId="5" sqref="K42" start="0" length="0">
      <dxf>
        <numFmt numFmtId="170" formatCode="m/d/yyyy;@"/>
      </dxf>
    </rfmt>
    <rfmt sheetId="5" sqref="L42" start="0" length="0">
      <dxf>
        <numFmt numFmtId="170" formatCode="m/d/yyyy;@"/>
      </dxf>
    </rfmt>
    <rfmt sheetId="5" sqref="M42" start="0" length="0">
      <dxf>
        <numFmt numFmtId="170" formatCode="m/d/yyyy;@"/>
      </dxf>
    </rfmt>
    <rfmt sheetId="5" sqref="N42" start="0" length="0">
      <dxf>
        <numFmt numFmtId="170" formatCode="m/d/yyyy;@"/>
      </dxf>
    </rfmt>
    <rfmt sheetId="5" sqref="O42" start="0" length="0">
      <dxf>
        <numFmt numFmtId="170" formatCode="m/d/yyyy;@"/>
      </dxf>
    </rfmt>
    <rfmt sheetId="5" sqref="AB4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c rId="2833" sId="5">
    <oc r="B9" t="inlineStr">
      <is>
        <t>Hydro; WAPA</t>
      </is>
    </oc>
    <nc r="B9">
      <f>'S-1 CRATs'!B64</f>
    </nc>
  </rcc>
  <rcc rId="2834" sId="5" odxf="1" s="1" dxf="1">
    <oc r="B10" t="inlineStr">
      <is>
        <t>Hydro; Camp Far West</t>
      </is>
    </oc>
    <nc r="B10">
      <f>'S-1 CRATs'!B65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35" sId="5">
    <oc r="B11" t="inlineStr">
      <is>
        <t>Hydro; EBMUD Camanche</t>
      </is>
    </oc>
    <nc r="B11">
      <f>'S-1 CRATs'!B66</f>
    </nc>
  </rcc>
  <rcc rId="2836" sId="5">
    <oc r="B12" t="inlineStr">
      <is>
        <t>Hydro; EBMUD Pardee</t>
      </is>
    </oc>
    <nc r="B12">
      <f>'S-1 CRATs'!B66</f>
    </nc>
  </rcc>
  <rcc rId="2837" sId="5">
    <oc r="B13" t="inlineStr">
      <is>
        <t>Wind; Iberdrola Wind</t>
      </is>
    </oc>
    <nc r="B13">
      <f>'S-1 CRATs'!B67</f>
    </nc>
  </rcc>
  <rcc rId="2838" sId="5">
    <oc r="B14" t="inlineStr">
      <is>
        <t>Landfill Gas; Kiefer Landfill 1</t>
      </is>
    </oc>
    <nc r="B14">
      <f>'S-1 CRATs'!B68</f>
    </nc>
  </rcc>
  <rcc rId="2839" sId="5">
    <oc r="B15" t="inlineStr">
      <is>
        <t>Landfill Gas; Kiefer Landfill 2</t>
      </is>
    </oc>
    <nc r="B15">
      <f>'S-1 CRATs'!B68</f>
    </nc>
  </rcc>
  <rcc rId="2840" sId="5" odxf="1" s="1" dxf="1">
    <oc r="B16" t="inlineStr">
      <is>
        <t>Biomass; Simpson Biomass - now RockTenn</t>
      </is>
    </oc>
    <nc r="B16">
      <f>'S-1 CRATs'!B69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1" sId="5" odxf="1" s="1" dxf="1">
    <oc r="B17" t="inlineStr">
      <is>
        <t>Biomass; SPI Burlington Biomass</t>
      </is>
    </oc>
    <nc r="B17">
      <f>'S-1 CRATs'!B70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2" sId="5" odxf="1" s="1" dxf="1">
    <oc r="B18" t="inlineStr">
      <is>
        <t>Biomass; Buena Vista Biomass</t>
      </is>
    </oc>
    <nc r="B18">
      <f>'S-1 CRATs'!B71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3" sId="5" odxf="1" s="1" dxf="1">
    <oc r="B19" t="inlineStr">
      <is>
        <t>Wind; Solano 3 Wind Project</t>
      </is>
    </oc>
    <nc r="B19">
      <f>'S-1 CRATs'!B72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4" sId="5" odxf="1" s="1" dxf="1">
    <oc r="B20" t="inlineStr">
      <is>
        <t>Geothermal; Patua Project LLC (AKA Vulcan)</t>
      </is>
    </oc>
    <nc r="B20">
      <f>'S-1 CRATs'!B73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5" sId="5" odxf="1" s="1" dxf="1">
    <oc r="B21" t="inlineStr">
      <is>
        <t>Geothermal; CalEnergy</t>
      </is>
    </oc>
    <nc r="B21">
      <f>'S-1 CRATs'!B74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6" sId="5" odxf="1" s="1" dxf="1">
    <oc r="B22" t="inlineStr">
      <is>
        <t>Landfill Gas; MM Yolo Power</t>
      </is>
    </oc>
    <nc r="B22">
      <f>'S-1 CRATs'!B75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47" sId="5" odxf="1" s="1" dxf="1">
    <oc r="B23" t="inlineStr">
      <is>
        <t>Biogas; New Hope Dairy Digester</t>
      </is>
    </oc>
    <nc r="B23">
      <f>'S-1 CRATs'!B76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rc rId="2848" sId="5" ref="A43:XFD43" action="insertRow"/>
  <rm rId="2849" sheetId="5" source="A24:XFD24" destination="A43:XFD43" sourceSheetId="5">
    <rfmt sheetId="5" xfDxf="1" sqref="A43:XFD43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43" start="0" length="0">
      <dxf>
        <font/>
      </dxf>
    </rfmt>
    <rfmt sheetId="5" sqref="B43" start="0" length="0">
      <dxf>
        <alignment horizontal="left" readingOrder="0"/>
      </dxf>
    </rfmt>
    <rfmt sheetId="5" sqref="C43" start="0" length="0">
      <dxf>
        <alignment horizontal="left" wrapText="1" readingOrder="0"/>
      </dxf>
    </rfmt>
    <rfmt sheetId="5" sqref="D43" start="0" length="0">
      <dxf>
        <alignment horizontal="left" readingOrder="0"/>
      </dxf>
    </rfmt>
    <rfmt sheetId="5" sqref="E43" start="0" length="0">
      <dxf>
        <numFmt numFmtId="170" formatCode="m/d/yyyy;@"/>
        <alignment horizontal="left" readingOrder="0"/>
      </dxf>
    </rfmt>
    <rfmt sheetId="5" sqref="F43" start="0" length="0">
      <dxf>
        <numFmt numFmtId="170" formatCode="m/d/yyyy;@"/>
        <alignment horizontal="left" readingOrder="0"/>
      </dxf>
    </rfmt>
    <rfmt sheetId="5" sqref="G43" start="0" length="0">
      <dxf>
        <numFmt numFmtId="170" formatCode="m/d/yyyy;@"/>
        <alignment horizontal="left" readingOrder="0"/>
      </dxf>
    </rfmt>
    <rfmt sheetId="5" sqref="H43" start="0" length="0">
      <dxf>
        <numFmt numFmtId="170" formatCode="m/d/yyyy;@"/>
        <alignment horizontal="left" readingOrder="0"/>
      </dxf>
    </rfmt>
    <rfmt sheetId="5" sqref="I43" start="0" length="0">
      <dxf>
        <numFmt numFmtId="170" formatCode="m/d/yyyy;@"/>
        <alignment horizontal="left" readingOrder="0"/>
      </dxf>
    </rfmt>
    <rfmt sheetId="5" sqref="J43" start="0" length="0">
      <dxf>
        <numFmt numFmtId="170" formatCode="m/d/yyyy;@"/>
        <alignment horizontal="left" readingOrder="0"/>
      </dxf>
    </rfmt>
    <rfmt sheetId="5" sqref="K43" start="0" length="0">
      <dxf>
        <numFmt numFmtId="170" formatCode="m/d/yyyy;@"/>
        <alignment horizontal="left" readingOrder="0"/>
      </dxf>
    </rfmt>
    <rfmt sheetId="5" sqref="L43" start="0" length="0">
      <dxf>
        <numFmt numFmtId="170" formatCode="m/d/yyyy;@"/>
        <alignment horizontal="left" readingOrder="0"/>
      </dxf>
    </rfmt>
    <rfmt sheetId="5" sqref="M43" start="0" length="0">
      <dxf>
        <numFmt numFmtId="170" formatCode="m/d/yyyy;@"/>
        <alignment horizontal="left" readingOrder="0"/>
      </dxf>
    </rfmt>
    <rfmt sheetId="5" sqref="N43" start="0" length="0">
      <dxf>
        <numFmt numFmtId="170" formatCode="m/d/yyyy;@"/>
        <alignment horizontal="left" readingOrder="0"/>
      </dxf>
    </rfmt>
    <rfmt sheetId="5" sqref="O43" start="0" length="0">
      <dxf>
        <numFmt numFmtId="170" formatCode="m/d/yyyy;@"/>
        <alignment horizontal="left" readingOrder="0"/>
      </dxf>
    </rfmt>
    <rfmt sheetId="5" sqref="P43" start="0" length="0">
      <dxf>
        <alignment horizontal="left" readingOrder="0"/>
      </dxf>
    </rfmt>
    <rfmt sheetId="5" sqref="Q43" start="0" length="0">
      <dxf>
        <alignment horizontal="left" readingOrder="0"/>
      </dxf>
    </rfmt>
    <rfmt sheetId="5" sqref="R43" start="0" length="0">
      <dxf>
        <alignment horizontal="left" readingOrder="0"/>
      </dxf>
    </rfmt>
    <rfmt sheetId="5" sqref="S43" start="0" length="0">
      <dxf>
        <alignment horizontal="left" readingOrder="0"/>
      </dxf>
    </rfmt>
    <rfmt sheetId="5" sqref="T43" start="0" length="0">
      <dxf>
        <alignment horizontal="left" readingOrder="0"/>
      </dxf>
    </rfmt>
    <rfmt sheetId="5" sqref="U43" start="0" length="0">
      <dxf>
        <alignment horizontal="left" readingOrder="0"/>
      </dxf>
    </rfmt>
    <rfmt sheetId="5" sqref="V43" start="0" length="0">
      <dxf>
        <alignment horizontal="left" readingOrder="0"/>
      </dxf>
    </rfmt>
    <rfmt sheetId="5" sqref="AB43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50" sId="5" ref="A24:XFD24" action="deleteRow">
    <rfmt sheetId="5" xfDxf="1" sqref="A24:XFD2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4" start="0" length="0">
      <dxf>
        <font/>
        <alignment horizontal="left" wrapText="1" indent="1" readingOrder="0"/>
      </dxf>
    </rfmt>
    <rfmt sheetId="5" sqref="E24" start="0" length="0">
      <dxf>
        <numFmt numFmtId="170" formatCode="m/d/yyyy;@"/>
      </dxf>
    </rfmt>
    <rfmt sheetId="5" sqref="F24" start="0" length="0">
      <dxf>
        <numFmt numFmtId="170" formatCode="m/d/yyyy;@"/>
      </dxf>
    </rfmt>
    <rfmt sheetId="5" sqref="G24" start="0" length="0">
      <dxf>
        <numFmt numFmtId="170" formatCode="m/d/yyyy;@"/>
      </dxf>
    </rfmt>
    <rfmt sheetId="5" sqref="H24" start="0" length="0">
      <dxf>
        <numFmt numFmtId="170" formatCode="m/d/yyyy;@"/>
      </dxf>
    </rfmt>
    <rfmt sheetId="5" sqref="I24" start="0" length="0">
      <dxf>
        <numFmt numFmtId="170" formatCode="m/d/yyyy;@"/>
      </dxf>
    </rfmt>
    <rfmt sheetId="5" sqref="J24" start="0" length="0">
      <dxf>
        <numFmt numFmtId="170" formatCode="m/d/yyyy;@"/>
      </dxf>
    </rfmt>
    <rfmt sheetId="5" sqref="K24" start="0" length="0">
      <dxf>
        <numFmt numFmtId="170" formatCode="m/d/yyyy;@"/>
      </dxf>
    </rfmt>
    <rfmt sheetId="5" sqref="L24" start="0" length="0">
      <dxf>
        <numFmt numFmtId="170" formatCode="m/d/yyyy;@"/>
      </dxf>
    </rfmt>
    <rfmt sheetId="5" sqref="M24" start="0" length="0">
      <dxf>
        <numFmt numFmtId="170" formatCode="m/d/yyyy;@"/>
      </dxf>
    </rfmt>
    <rfmt sheetId="5" sqref="N24" start="0" length="0">
      <dxf>
        <numFmt numFmtId="170" formatCode="m/d/yyyy;@"/>
      </dxf>
    </rfmt>
    <rfmt sheetId="5" sqref="O24" start="0" length="0">
      <dxf>
        <numFmt numFmtId="170" formatCode="m/d/yyyy;@"/>
      </dxf>
    </rfmt>
    <rfmt sheetId="5" sqref="AB2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851" sId="5" ref="A29:XFD29" action="insertRow"/>
  <rm rId="2852" sheetId="5" source="A24:XFD24" destination="A29:XFD29" sourceSheetId="5">
    <rfmt sheetId="5" xfDxf="1" sqref="A29:XFD2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29" start="0" length="0">
      <dxf>
        <font/>
      </dxf>
    </rfmt>
    <rfmt sheetId="5" sqref="B29" start="0" length="0">
      <dxf>
        <alignment horizontal="left" readingOrder="0"/>
      </dxf>
    </rfmt>
    <rfmt sheetId="5" sqref="C29" start="0" length="0">
      <dxf>
        <font/>
        <alignment horizontal="left" wrapText="1" readingOrder="0"/>
      </dxf>
    </rfmt>
    <rfmt sheetId="5" sqref="D29" start="0" length="0">
      <dxf>
        <alignment horizontal="left" readingOrder="0"/>
      </dxf>
    </rfmt>
    <rfmt sheetId="5" sqref="E29" start="0" length="0">
      <dxf>
        <numFmt numFmtId="170" formatCode="m/d/yyyy;@"/>
        <alignment horizontal="left" readingOrder="0"/>
      </dxf>
    </rfmt>
    <rfmt sheetId="5" sqref="F29" start="0" length="0">
      <dxf>
        <numFmt numFmtId="170" formatCode="m/d/yyyy;@"/>
        <alignment horizontal="left" readingOrder="0"/>
      </dxf>
    </rfmt>
    <rfmt sheetId="5" sqref="G29" start="0" length="0">
      <dxf>
        <numFmt numFmtId="170" formatCode="m/d/yyyy;@"/>
        <alignment horizontal="left" readingOrder="0"/>
      </dxf>
    </rfmt>
    <rfmt sheetId="5" sqref="H29" start="0" length="0">
      <dxf>
        <numFmt numFmtId="170" formatCode="m/d/yyyy;@"/>
        <alignment horizontal="left" readingOrder="0"/>
      </dxf>
    </rfmt>
    <rfmt sheetId="5" sqref="I29" start="0" length="0">
      <dxf>
        <numFmt numFmtId="170" formatCode="m/d/yyyy;@"/>
        <alignment horizontal="left" readingOrder="0"/>
      </dxf>
    </rfmt>
    <rfmt sheetId="5" sqref="J29" start="0" length="0">
      <dxf>
        <numFmt numFmtId="170" formatCode="m/d/yyyy;@"/>
        <alignment horizontal="left" readingOrder="0"/>
      </dxf>
    </rfmt>
    <rfmt sheetId="5" sqref="K29" start="0" length="0">
      <dxf>
        <numFmt numFmtId="170" formatCode="m/d/yyyy;@"/>
        <alignment horizontal="left" readingOrder="0"/>
      </dxf>
    </rfmt>
    <rfmt sheetId="5" sqref="L29" start="0" length="0">
      <dxf>
        <numFmt numFmtId="170" formatCode="m/d/yyyy;@"/>
        <alignment horizontal="left" readingOrder="0"/>
      </dxf>
    </rfmt>
    <rfmt sheetId="5" sqref="M29" start="0" length="0">
      <dxf>
        <numFmt numFmtId="170" formatCode="m/d/yyyy;@"/>
        <alignment horizontal="left" readingOrder="0"/>
      </dxf>
    </rfmt>
    <rfmt sheetId="5" sqref="N29" start="0" length="0">
      <dxf>
        <numFmt numFmtId="170" formatCode="m/d/yyyy;@"/>
        <alignment horizontal="left" readingOrder="0"/>
      </dxf>
    </rfmt>
    <rfmt sheetId="5" sqref="O29" start="0" length="0">
      <dxf>
        <numFmt numFmtId="170" formatCode="m/d/yyyy;@"/>
        <alignment horizontal="left" readingOrder="0"/>
      </dxf>
    </rfmt>
    <rfmt sheetId="5" sqref="P29" start="0" length="0">
      <dxf>
        <alignment horizontal="left" readingOrder="0"/>
      </dxf>
    </rfmt>
    <rfmt sheetId="5" sqref="Q29" start="0" length="0">
      <dxf>
        <alignment horizontal="left" readingOrder="0"/>
      </dxf>
    </rfmt>
    <rfmt sheetId="5" sqref="R29" start="0" length="0">
      <dxf>
        <alignment horizontal="left" readingOrder="0"/>
      </dxf>
    </rfmt>
    <rfmt sheetId="5" sqref="S29" start="0" length="0">
      <dxf>
        <alignment horizontal="left" readingOrder="0"/>
      </dxf>
    </rfmt>
    <rfmt sheetId="5" sqref="T29" start="0" length="0">
      <dxf>
        <alignment horizontal="left" readingOrder="0"/>
      </dxf>
    </rfmt>
    <rfmt sheetId="5" sqref="U29" start="0" length="0">
      <dxf>
        <alignment horizontal="left" readingOrder="0"/>
      </dxf>
    </rfmt>
    <rfmt sheetId="5" sqref="V29" start="0" length="0">
      <dxf>
        <alignment horizontal="left" readingOrder="0"/>
      </dxf>
    </rfmt>
    <rfmt sheetId="5" sqref="AB2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m>
  <rrc rId="2853" sId="5" ref="A24:XFD24" action="deleteRow">
    <rfmt sheetId="5" xfDxf="1" sqref="A24:XFD2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4" start="0" length="0">
      <dxf>
        <font/>
        <alignment horizontal="left" wrapText="1" indent="1" readingOrder="0"/>
      </dxf>
    </rfmt>
    <rfmt sheetId="5" sqref="E24" start="0" length="0">
      <dxf>
        <numFmt numFmtId="170" formatCode="m/d/yyyy;@"/>
      </dxf>
    </rfmt>
    <rfmt sheetId="5" sqref="F24" start="0" length="0">
      <dxf>
        <numFmt numFmtId="170" formatCode="m/d/yyyy;@"/>
      </dxf>
    </rfmt>
    <rfmt sheetId="5" sqref="G24" start="0" length="0">
      <dxf>
        <numFmt numFmtId="170" formatCode="m/d/yyyy;@"/>
      </dxf>
    </rfmt>
    <rfmt sheetId="5" sqref="H24" start="0" length="0">
      <dxf>
        <numFmt numFmtId="170" formatCode="m/d/yyyy;@"/>
      </dxf>
    </rfmt>
    <rfmt sheetId="5" sqref="I24" start="0" length="0">
      <dxf>
        <numFmt numFmtId="170" formatCode="m/d/yyyy;@"/>
      </dxf>
    </rfmt>
    <rfmt sheetId="5" sqref="J24" start="0" length="0">
      <dxf>
        <numFmt numFmtId="170" formatCode="m/d/yyyy;@"/>
      </dxf>
    </rfmt>
    <rfmt sheetId="5" sqref="K24" start="0" length="0">
      <dxf>
        <numFmt numFmtId="170" formatCode="m/d/yyyy;@"/>
      </dxf>
    </rfmt>
    <rfmt sheetId="5" sqref="L24" start="0" length="0">
      <dxf>
        <numFmt numFmtId="170" formatCode="m/d/yyyy;@"/>
      </dxf>
    </rfmt>
    <rfmt sheetId="5" sqref="M24" start="0" length="0">
      <dxf>
        <numFmt numFmtId="170" formatCode="m/d/yyyy;@"/>
      </dxf>
    </rfmt>
    <rfmt sheetId="5" sqref="N24" start="0" length="0">
      <dxf>
        <numFmt numFmtId="170" formatCode="m/d/yyyy;@"/>
      </dxf>
    </rfmt>
    <rfmt sheetId="5" sqref="O24" start="0" length="0">
      <dxf>
        <numFmt numFmtId="170" formatCode="m/d/yyyy;@"/>
      </dxf>
    </rfmt>
    <rfmt sheetId="5" sqref="AB2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c rId="2854" sId="5" odxf="1" s="1" dxf="1">
    <oc r="B24" t="inlineStr">
      <is>
        <t>Biogas; Santa Cruz Landfill</t>
      </is>
    </oc>
    <nc r="B24">
      <f>'S-1 CRATs'!B77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55" sId="5" odxf="1" s="1" dxf="1">
    <oc r="B25" t="inlineStr">
      <is>
        <t>Biogas; Tollenaar Dairy</t>
      </is>
    </oc>
    <nc r="B25">
      <f>'S-1 CRATs'!B78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2856" sId="5">
    <oc r="B26" t="inlineStr">
      <is>
        <t>Biogas; Van Steyn Dairy Digester</t>
      </is>
    </oc>
    <nc r="B26">
      <f>'S-1 CRATs'!B80</f>
    </nc>
  </rcc>
  <rcc rId="2857" sId="5">
    <oc r="B27" t="inlineStr">
      <is>
        <t>Biogas; Van Warmerdam Dairy Digester</t>
      </is>
    </oc>
    <nc r="B27">
      <f>'S-1 CRATs'!B81</f>
    </nc>
  </rcc>
  <rcc rId="2858" sId="5">
    <oc r="B40" t="inlineStr">
      <is>
        <t>Solar PV; Sutter's Landing</t>
      </is>
    </oc>
    <nc r="B40">
      <f>'S-1 CRATs'!B84</f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64" sId="5" ref="A42:XFD42" action="insertRow"/>
  <rcc rId="2865" sId="5">
    <nc r="A42" t="inlineStr">
      <is>
        <t>18y</t>
      </is>
    </nc>
  </rcc>
  <rcc rId="2866" sId="5">
    <nc r="B42">
      <f>'S-1 CRATs'!B86</f>
    </nc>
  </rcc>
  <rcc rId="2867" sId="5">
    <nc r="C42" t="inlineStr">
      <is>
        <t>Grady Wind Energy Center LLC</t>
      </is>
    </nc>
  </rcc>
  <rcc rId="2868" sId="5">
    <nc r="D42" t="inlineStr">
      <is>
        <t>Unit Contingent</t>
      </is>
    </nc>
  </rcc>
  <rcc rId="2869" sId="5">
    <nc r="E42" t="inlineStr">
      <is>
        <t>Grady Wind Energy Center LLC</t>
      </is>
    </nc>
  </rcc>
  <rcc rId="2870" sId="5">
    <nc r="F42" t="inlineStr">
      <is>
        <t>N/A</t>
      </is>
    </nc>
  </rcc>
  <rcc rId="2871" sId="5">
    <nc r="G42" t="inlineStr">
      <is>
        <t>N/A</t>
      </is>
    </nc>
  </rcc>
  <rcc rId="2872" sId="5" numFmtId="19">
    <nc r="H42">
      <v>60317</v>
    </nc>
  </rcc>
  <rcc rId="2873" sId="5">
    <nc r="I42" t="inlineStr">
      <is>
        <t>Planned Operation for 1/1/2019</t>
      </is>
    </nc>
  </rcc>
  <rcc rId="2874" sId="5">
    <nc r="J42" t="inlineStr">
      <is>
        <t xml:space="preserve">Curry County, New Mexico </t>
      </is>
    </nc>
  </rcc>
  <rcc rId="2875" sId="5">
    <nc r="K42" t="inlineStr">
      <is>
        <t>CAISO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881" sheetId="5" source="A41" destination="A34" sourceSheetId="5">
    <rcc rId="0" sId="5" dxf="1">
      <nc r="A34" t="inlineStr">
        <is>
          <t>18v</t>
        </is>
      </nc>
      <n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2882" sId="5">
    <oc r="A35" t="inlineStr">
      <is>
        <t>18v</t>
      </is>
    </oc>
    <nc r="A35" t="inlineStr">
      <is>
        <t>18x</t>
      </is>
    </nc>
  </rcc>
  <rcc rId="2883" sId="5">
    <oc r="A36" t="inlineStr">
      <is>
        <t>18v</t>
      </is>
    </oc>
    <nc r="A36" t="inlineStr">
      <is>
        <t>18x</t>
      </is>
    </nc>
  </rcc>
  <rcc rId="2884" sId="5">
    <oc r="A37" t="inlineStr">
      <is>
        <t>18v</t>
      </is>
    </oc>
    <nc r="A37" t="inlineStr">
      <is>
        <t>18x</t>
      </is>
    </nc>
  </rcc>
  <rcc rId="2885" sId="5">
    <oc r="A38" t="inlineStr">
      <is>
        <t>18v</t>
      </is>
    </oc>
    <nc r="A38" t="inlineStr">
      <is>
        <t>18x</t>
      </is>
    </nc>
  </rcc>
  <rcc rId="2886" sId="5">
    <oc r="A39" t="inlineStr">
      <is>
        <t>18v</t>
      </is>
    </oc>
    <nc r="A39" t="inlineStr">
      <is>
        <t>18x</t>
      </is>
    </nc>
  </rcc>
  <rcc rId="2887" sId="5">
    <nc r="A41" t="inlineStr">
      <is>
        <t>18x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3" sId="2">
    <oc r="B83" t="inlineStr">
      <is>
        <t>PV: Sholar Share (enXco, Reccurent)</t>
      </is>
    </oc>
    <nc r="B83" t="inlineStr">
      <is>
        <t>Solar PV: Sholar Share (enXco, Reccurent)</t>
      </is>
    </nc>
  </rcc>
  <rcc rId="2894" sId="2">
    <oc r="B84" t="inlineStr">
      <is>
        <t>PV: Sutter Landing</t>
      </is>
    </oc>
    <nc r="B84" t="inlineStr">
      <is>
        <t>Solar PV: Sutter Landing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5" sId="2">
    <oc r="B95" t="inlineStr">
      <is>
        <t>Natural Gas: UC Med Center (see note below)</t>
      </is>
    </oc>
    <nc r="B95" t="inlineStr">
      <is>
        <t>Natural Gas: UC Med Center</t>
      </is>
    </nc>
  </rcc>
  <rcc rId="2896" sId="2" odxf="1" dxf="1">
    <oc r="A121" t="inlineStr">
      <is>
        <t>19e</t>
      </is>
    </oc>
    <nc r="A121"/>
    <odxf>
      <font>
        <color rgb="FF0000FF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border outline="0">
        <left/>
        <right/>
        <top/>
        <bottom/>
      </border>
    </ndxf>
  </rcc>
  <rcc rId="2897" sId="2" odxf="1" dxf="1">
    <oc r="B121" t="inlineStr">
      <is>
        <t>Annual contract which get renewed each year</t>
      </is>
    </oc>
    <nc r="B121"/>
    <odxf>
      <font>
        <color rgb="FF0000FF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0000FF"/>
      </font>
      <border outline="0">
        <left/>
        <right/>
        <top/>
        <bottom/>
      </border>
    </ndxf>
  </rcc>
  <rcc rId="2898" sId="3" odxf="1" dxf="1">
    <oc r="A110" t="inlineStr">
      <is>
        <t>19e</t>
      </is>
    </oc>
    <nc r="A110"/>
    <odxf>
      <font>
        <color rgb="FF0000FF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border outline="0">
        <left/>
        <right/>
        <top/>
        <bottom/>
      </border>
    </ndxf>
  </rcc>
  <rcc rId="2899" sId="3" odxf="1" dxf="1">
    <oc r="B110" t="inlineStr">
      <is>
        <t>Annual contract which get renewed each year</t>
      </is>
    </oc>
    <nc r="B110"/>
    <ndxf>
      <border outline="0">
        <left/>
        <right/>
        <top/>
        <bottom/>
      </border>
    </ndxf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5" sId="1" odxf="1" dxf="1">
    <nc r="B11" t="inlineStr">
      <is>
        <t>Piyush Amin</t>
      </is>
    </nc>
    <odxf>
      <font>
        <name val="Times New Roman"/>
        <scheme val="none"/>
      </font>
    </odxf>
    <ndxf>
      <font>
        <name val="Calibri"/>
        <scheme val="minor"/>
      </font>
    </ndxf>
  </rcc>
  <rcc rId="2906" sId="1" odxf="1" dxf="1">
    <nc r="C11" t="inlineStr">
      <is>
        <t>Piyush Amin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1" start="0" length="0">
    <dxf>
      <font>
        <name val="Calibri"/>
        <scheme val="minor"/>
      </font>
    </dxf>
  </rfmt>
  <rcc rId="2907" sId="1" odxf="1" dxf="1">
    <nc r="B12" t="inlineStr">
      <is>
        <t>Sr. Market Analyst</t>
      </is>
    </nc>
    <odxf>
      <font>
        <name val="Times New Roman"/>
        <scheme val="none"/>
      </font>
    </odxf>
    <ndxf>
      <font>
        <name val="Calibri"/>
        <scheme val="minor"/>
      </font>
    </ndxf>
  </rcc>
  <rcc rId="2908" sId="1" odxf="1" dxf="1">
    <nc r="C12" t="inlineStr">
      <is>
        <t>Sr. Market Analyst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2" start="0" length="0">
    <dxf>
      <font>
        <name val="Calibri"/>
        <scheme val="minor"/>
      </font>
    </dxf>
  </rfmt>
  <rcc rId="2909" sId="1" odxf="1" dxf="1">
    <nc r="B13" t="inlineStr">
      <is>
        <t>Piyush. Amin@SMUD.org</t>
      </is>
    </nc>
    <odxf>
      <font>
        <name val="Times New Roman"/>
        <scheme val="none"/>
      </font>
    </odxf>
    <ndxf>
      <font>
        <name val="Calibri"/>
        <scheme val="minor"/>
      </font>
    </ndxf>
  </rcc>
  <rcc rId="2910" sId="1" odxf="1" dxf="1">
    <nc r="C13" t="inlineStr">
      <is>
        <t>Piyush. Amin@SMUD.org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3" start="0" length="0">
    <dxf>
      <font>
        <name val="Calibri"/>
        <scheme val="minor"/>
      </font>
    </dxf>
  </rfmt>
  <rcc rId="2911" sId="1" odxf="1" dxf="1">
    <nc r="B14" t="inlineStr">
      <is>
        <t>916-732-6829</t>
      </is>
    </nc>
    <odxf>
      <font>
        <name val="Times New Roman"/>
        <scheme val="none"/>
      </font>
    </odxf>
    <ndxf>
      <font>
        <name val="Calibri"/>
        <scheme val="minor"/>
      </font>
    </ndxf>
  </rcc>
  <rcc rId="2912" sId="1" odxf="1" dxf="1">
    <nc r="C14" t="inlineStr">
      <is>
        <t>916-732-6829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4" start="0" length="0">
    <dxf>
      <font>
        <name val="Calibri"/>
        <scheme val="minor"/>
      </font>
    </dxf>
  </rfmt>
  <rcc rId="2913" sId="1" odxf="1" dxf="1">
    <nc r="B15" t="inlineStr">
      <is>
        <t>6301 S. Street</t>
      </is>
    </nc>
    <odxf>
      <font>
        <name val="Times New Roman"/>
        <scheme val="none"/>
      </font>
    </odxf>
    <ndxf>
      <font>
        <name val="Calibri"/>
        <scheme val="minor"/>
      </font>
    </ndxf>
  </rcc>
  <rcc rId="2914" sId="1" odxf="1" dxf="1">
    <nc r="C15" t="inlineStr">
      <is>
        <t>6301 S. Street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5" start="0" length="0">
    <dxf>
      <font>
        <name val="Calibri"/>
        <scheme val="minor"/>
      </font>
    </dxf>
  </rfmt>
  <rfmt sheetId="1" sqref="B16" start="0" length="0">
    <dxf>
      <font>
        <name val="Calibri"/>
        <scheme val="minor"/>
      </font>
    </dxf>
  </rfmt>
  <rfmt sheetId="1" sqref="C16" start="0" length="0">
    <dxf>
      <font>
        <name val="Calibri"/>
        <scheme val="minor"/>
      </font>
    </dxf>
  </rfmt>
  <rfmt sheetId="1" sqref="D16" start="0" length="0">
    <dxf>
      <font>
        <name val="Calibri"/>
        <scheme val="minor"/>
      </font>
    </dxf>
  </rfmt>
  <rcc rId="2915" sId="1" odxf="1" dxf="1">
    <nc r="B17" t="inlineStr">
      <is>
        <t>Sacramento</t>
      </is>
    </nc>
    <odxf>
      <font>
        <name val="Times New Roman"/>
        <scheme val="none"/>
      </font>
    </odxf>
    <ndxf>
      <font>
        <name val="Calibri"/>
        <scheme val="minor"/>
      </font>
    </ndxf>
  </rcc>
  <rcc rId="2916" sId="1" odxf="1" dxf="1">
    <nc r="C17" t="inlineStr">
      <is>
        <t>Sacramento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7" start="0" length="0">
    <dxf>
      <font>
        <name val="Calibri"/>
        <scheme val="minor"/>
      </font>
    </dxf>
  </rfmt>
  <rfmt sheetId="1" sqref="B18" start="0" length="0">
    <dxf>
      <font>
        <name val="Calibri"/>
        <scheme val="minor"/>
      </font>
    </dxf>
  </rfmt>
  <rfmt sheetId="1" sqref="C18" start="0" length="0">
    <dxf>
      <font>
        <name val="Calibri"/>
        <scheme val="minor"/>
      </font>
    </dxf>
  </rfmt>
  <rfmt sheetId="1" sqref="D18" start="0" length="0">
    <dxf>
      <font>
        <name val="Calibri"/>
        <scheme val="minor"/>
      </font>
    </dxf>
  </rfmt>
  <rcc rId="2917" sId="1" odxf="1" dxf="1">
    <nc r="B19" t="inlineStr">
      <is>
        <t>95817-1899</t>
      </is>
    </nc>
    <odxf>
      <font>
        <name val="Times New Roman"/>
        <scheme val="none"/>
      </font>
    </odxf>
    <ndxf>
      <font>
        <name val="Calibri"/>
        <scheme val="minor"/>
      </font>
    </ndxf>
  </rcc>
  <rcc rId="2918" sId="1" odxf="1" dxf="1">
    <nc r="C19" t="inlineStr">
      <is>
        <t>95817-1899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D19" start="0" length="0">
    <dxf>
      <font>
        <name val="Calibri"/>
        <scheme val="minor"/>
      </font>
    </dxf>
  </rfmt>
  <rcc rId="2919" sId="1">
    <nc r="B7" t="inlineStr">
      <is>
        <t>Bryan Swann</t>
      </is>
    </nc>
  </rcc>
  <rcc rId="2920" sId="1" odxf="1" dxf="1">
    <nc r="E11" t="inlineStr">
      <is>
        <t>Gary Lawson</t>
      </is>
    </nc>
    <odxf>
      <font>
        <name val="Times New Roman"/>
        <scheme val="none"/>
      </font>
    </odxf>
    <ndxf>
      <font>
        <name val="Calibri"/>
        <scheme val="minor"/>
      </font>
    </ndxf>
  </rcc>
  <rcc rId="2921" sId="1" odxf="1" dxf="1">
    <nc r="E12" t="inlineStr">
      <is>
        <t>Supervisor, Energy Commodity Contracts</t>
      </is>
    </nc>
    <odxf>
      <font>
        <name val="Times New Roman"/>
        <scheme val="none"/>
      </font>
    </odxf>
    <ndxf>
      <font>
        <name val="Calibri"/>
        <scheme val="minor"/>
      </font>
    </ndxf>
  </rcc>
  <rcc rId="2922" sId="1" odxf="1" dxf="1">
    <nc r="E13" t="inlineStr">
      <is>
        <t>Gary.Lawson@SMUD.org</t>
      </is>
    </nc>
    <odxf>
      <font>
        <name val="Times New Roman"/>
        <scheme val="none"/>
      </font>
    </odxf>
    <ndxf>
      <font>
        <name val="Calibri"/>
        <scheme val="minor"/>
      </font>
    </ndxf>
  </rcc>
  <rcc rId="2923" sId="1" odxf="1" dxf="1">
    <nc r="E14" t="inlineStr">
      <is>
        <t>916-732-5802</t>
      </is>
    </nc>
    <odxf>
      <font>
        <name val="Times New Roman"/>
        <scheme val="none"/>
      </font>
    </odxf>
    <ndxf>
      <font>
        <name val="Calibri"/>
        <scheme val="minor"/>
      </font>
    </ndxf>
  </rcc>
  <rcc rId="2924" sId="1" odxf="1" dxf="1">
    <nc r="E15" t="inlineStr">
      <is>
        <t>6301 S. Street</t>
      </is>
    </nc>
    <odxf>
      <font>
        <name val="Times New Roman"/>
        <scheme val="none"/>
      </font>
    </odxf>
    <ndxf>
      <font>
        <name val="Calibri"/>
        <scheme val="minor"/>
      </font>
    </ndxf>
  </rcc>
  <rfmt sheetId="1" sqref="E16" start="0" length="0">
    <dxf>
      <font>
        <name val="Calibri"/>
        <scheme val="minor"/>
      </font>
    </dxf>
  </rfmt>
  <rcc rId="2925" sId="1" odxf="1" dxf="1">
    <nc r="E17" t="inlineStr">
      <is>
        <t>Sacramento</t>
      </is>
    </nc>
    <odxf>
      <font>
        <name val="Times New Roman"/>
        <scheme val="none"/>
      </font>
    </odxf>
    <ndxf>
      <font>
        <name val="Calibri"/>
        <scheme val="minor"/>
      </font>
    </ndxf>
  </rcc>
  <rcc rId="2926" sId="1" odxf="1" dxf="1">
    <nc r="E18" t="inlineStr">
      <is>
        <t>CA</t>
      </is>
    </nc>
    <odxf>
      <font>
        <name val="Times New Roman"/>
        <scheme val="none"/>
      </font>
    </odxf>
    <ndxf>
      <font>
        <name val="Calibri"/>
        <scheme val="minor"/>
      </font>
    </ndxf>
  </rcc>
  <rcc rId="2927" sId="1" odxf="1" dxf="1">
    <nc r="E19" t="inlineStr">
      <is>
        <t>95817-1899</t>
      </is>
    </nc>
    <odxf>
      <font>
        <name val="Times New Roman"/>
        <scheme val="none"/>
      </font>
    </odxf>
    <ndxf>
      <font>
        <name val="Calibri"/>
        <scheme val="minor"/>
      </font>
    </ndxf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38" sId="3" ref="A34:XFD34" action="deleteRow">
    <rfmt sheetId="3" xfDxf="1" sqref="A34:XFD34" start="0" length="0">
      <dxf>
        <alignment vertical="center" readingOrder="0"/>
      </dxf>
    </rfmt>
    <rfmt sheetId="3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34">
        <f>'S-1 CRATs'!B34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9" sId="3" ref="A34:XFD34" action="deleteRow">
    <rfmt sheetId="3" xfDxf="1" sqref="A34:XFD34" start="0" length="0">
      <dxf>
        <alignment vertical="center" readingOrder="0"/>
      </dxf>
    </rfmt>
    <rfmt sheetId="3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34">
        <f>'S-1 CRATs'!B35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0" sId="3" ref="A34:XFD34" action="deleteRow">
    <rfmt sheetId="3" xfDxf="1" sqref="A34:XFD34" start="0" length="0">
      <dxf>
        <alignment vertical="center" readingOrder="0"/>
      </dxf>
    </rfmt>
    <rfmt sheetId="3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34">
        <f>'S-1 CRATs'!B36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1" sId="3" ref="A34:XFD34" action="deleteRow">
    <rfmt sheetId="3" xfDxf="1" sqref="A34:XFD34" start="0" length="0">
      <dxf>
        <alignment vertical="center" readingOrder="0"/>
      </dxf>
    </rfmt>
    <rfmt sheetId="3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34">
        <f>'S-1 CRATs'!B37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2" sId="3" ref="A34:XFD34" action="deleteRow">
    <undo index="0" exp="area" dr="N29:N34" r="N28" sId="3"/>
    <undo index="0" exp="area" dr="M29:M34" r="M28" sId="3"/>
    <undo index="0" exp="area" dr="L29:L34" r="L28" sId="3"/>
    <undo index="0" exp="area" dr="K29:K34" r="K28" sId="3"/>
    <undo index="0" exp="area" dr="J29:J34" r="J28" sId="3"/>
    <undo index="0" exp="area" dr="I29:I34" r="I28" sId="3"/>
    <undo index="0" exp="area" dr="H29:H34" r="H28" sId="3"/>
    <undo index="0" exp="area" dr="G29:G34" r="G28" sId="3"/>
    <undo index="0" exp="area" dr="F29:F34" r="F28" sId="3"/>
    <undo index="0" exp="area" dr="E29:E34" r="E28" sId="3"/>
    <undo index="0" exp="area" dr="D29:D34" r="D28" sId="3"/>
    <undo index="0" exp="area" dr="C29:C34" r="C28" sId="3"/>
    <rfmt sheetId="3" xfDxf="1" sqref="A34:XFD34" start="0" length="0">
      <dxf>
        <alignment vertical="center" readingOrder="0"/>
      </dxf>
    </rfmt>
    <rfmt sheetId="3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34">
        <f>'S-1 CRATs'!B38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3" sId="3" ref="A40:XFD40" action="deleteRow">
    <rfmt sheetId="3" xfDxf="1" sqref="A40:XFD40" start="0" length="0">
      <dxf>
        <alignment vertical="center" readingOrder="0"/>
      </dxf>
    </rfmt>
    <rfmt sheetId="3" sqref="A40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0">
        <f>'S-1 CRATs'!B45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4" sId="3" ref="A40:XFD40" action="deleteRow">
    <rfmt sheetId="3" xfDxf="1" sqref="A40:XFD40" start="0" length="0">
      <dxf>
        <alignment vertical="center" readingOrder="0"/>
      </dxf>
    </rfmt>
    <rfmt sheetId="3" sqref="A40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0">
        <f>'S-1 CRATs'!B46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5" sId="3" ref="A40:XFD40" action="deleteRow">
    <rfmt sheetId="3" xfDxf="1" sqref="A40:XFD40" start="0" length="0">
      <dxf>
        <alignment vertical="center" readingOrder="0"/>
      </dxf>
    </rfmt>
    <rfmt sheetId="3" sqref="A40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0">
        <f>'S-1 CRATs'!B47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6" sId="3" ref="A40:XFD40" action="deleteRow">
    <undo index="0" exp="area" dr="N38:N40" r="N37" sId="3"/>
    <undo index="0" exp="area" dr="M38:M40" r="M37" sId="3"/>
    <undo index="0" exp="area" dr="L38:L40" r="L37" sId="3"/>
    <undo index="0" exp="area" dr="K38:K40" r="K37" sId="3"/>
    <undo index="0" exp="area" dr="J38:J40" r="J37" sId="3"/>
    <undo index="0" exp="area" dr="I38:I40" r="I37" sId="3"/>
    <undo index="0" exp="area" dr="H38:H40" r="H37" sId="3"/>
    <undo index="0" exp="area" dr="G38:G40" r="G37" sId="3"/>
    <undo index="0" exp="area" dr="F38:F40" r="F37" sId="3"/>
    <undo index="0" exp="area" dr="E38:E40" r="E37" sId="3"/>
    <undo index="0" exp="area" dr="D38:D40" r="D37" sId="3"/>
    <undo index="0" exp="area" dr="C38:C40" r="C37" sId="3"/>
    <rfmt sheetId="3" xfDxf="1" sqref="A40:XFD40" start="0" length="0">
      <dxf>
        <alignment vertical="center" readingOrder="0"/>
      </dxf>
    </rfmt>
    <rfmt sheetId="3" sqref="A40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0">
        <f>'S-1 CRATs'!B48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0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7" sId="3" ref="A78:XFD78" action="deleteRow">
    <rfmt sheetId="3" xfDxf="1" sqref="A78:XFD78" start="0" length="0">
      <dxf>
        <alignment vertical="center" readingOrder="0"/>
      </dxf>
    </rfmt>
    <rcc rId="0" sId="3" dxf="1">
      <nc r="A78" t="inlineStr">
        <is>
          <t>18e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8">
        <f>'S-1 CRATs'!B87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8" sId="3" ref="A78:XFD78" action="deleteRow">
    <rfmt sheetId="3" xfDxf="1" sqref="A78:XFD78" start="0" length="0">
      <dxf>
        <alignment vertical="center" readingOrder="0"/>
      </dxf>
    </rfmt>
    <rcc rId="0" sId="3" dxf="1">
      <nc r="A78" t="inlineStr">
        <is>
          <t>18f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8">
        <f>'S-1 CRATs'!B88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9" sId="3" ref="A78:XFD78" action="deleteRow">
    <rfmt sheetId="3" xfDxf="1" sqref="A78:XFD78" start="0" length="0">
      <dxf>
        <alignment vertical="center" readingOrder="0"/>
      </dxf>
    </rfmt>
    <rcc rId="0" sId="3" dxf="1">
      <nc r="A78" t="inlineStr">
        <is>
          <t>18e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8">
        <f>'S-1 CRATs'!B89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0" sId="3" ref="A78:XFD78" action="deleteRow">
    <undo index="0" exp="area" dr="N54:N78" r="N53" sId="3"/>
    <undo index="0" exp="area" dr="M54:M78" r="M53" sId="3"/>
    <undo index="0" exp="area" dr="L54:L78" r="L53" sId="3"/>
    <undo index="0" exp="area" dr="K54:K78" r="K53" sId="3"/>
    <undo index="0" exp="area" dr="J54:J78" r="J53" sId="3"/>
    <undo index="0" exp="area" dr="I54:I78" r="I53" sId="3"/>
    <undo index="0" exp="area" dr="H54:H78" r="H53" sId="3"/>
    <undo index="0" exp="area" dr="G54:G78" r="G53" sId="3"/>
    <undo index="0" exp="area" dr="F54:F78" r="F53" sId="3"/>
    <undo index="0" exp="area" dr="E54:E78" r="E53" sId="3"/>
    <undo index="0" exp="area" dr="D54:D78" r="D53" sId="3"/>
    <undo index="0" exp="area" dr="C54:C78" r="C53" sId="3"/>
    <rfmt sheetId="3" xfDxf="1" sqref="A78:XFD78" start="0" length="0">
      <dxf>
        <alignment vertical="center" readingOrder="0"/>
      </dxf>
    </rfmt>
    <rcc rId="0" sId="3" dxf="1">
      <nc r="A78" t="inlineStr">
        <is>
          <t>18f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8">
        <f>'S-1 CRATs'!B90</f>
      </nc>
      <n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78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1" sId="2" ref="A87:XFD87" action="deleteRow">
    <rfmt sheetId="2" xfDxf="1" sqref="A87:XFD87" start="0" length="0">
      <dxf>
        <alignment vertical="center" readingOrder="0"/>
      </dxf>
    </rfmt>
    <rfmt sheetId="2" sqref="A87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7" start="0" length="0">
      <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2" sId="2" ref="A87:XFD87" action="deleteRow">
    <rfmt sheetId="2" xfDxf="1" sqref="A87:XFD87" start="0" length="0">
      <dxf>
        <alignment vertical="center" readingOrder="0"/>
      </dxf>
    </rfmt>
    <rfmt sheetId="2" sqref="A87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7" start="0" length="0">
      <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3" sId="2" ref="A87:XFD87" action="deleteRow">
    <rfmt sheetId="2" xfDxf="1" sqref="A87:XFD87" start="0" length="0">
      <dxf>
        <alignment vertical="center" readingOrder="0"/>
      </dxf>
    </rfmt>
    <rfmt sheetId="2" sqref="A87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7" start="0" length="0">
      <dxf>
        <font>
          <sz val="12"/>
          <color rgb="FF0000FF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4" sId="2" ref="A87:XFD87" action="deleteRow">
    <undo index="0" exp="area" dr="N63:N87" r="N62" sId="2"/>
    <undo index="0" exp="area" dr="M63:M87" r="M62" sId="2"/>
    <undo index="0" exp="area" dr="L63:L87" r="L62" sId="2"/>
    <undo index="0" exp="area" dr="K63:K87" r="K62" sId="2"/>
    <undo index="0" exp="area" dr="J63:J87" r="J62" sId="2"/>
    <undo index="0" exp="area" dr="I63:I87" r="I62" sId="2"/>
    <undo index="0" exp="area" dr="H63:H87" r="H62" sId="2"/>
    <undo index="0" exp="area" dr="G63:G87" r="G62" sId="2"/>
    <undo index="0" exp="area" dr="F63:F87" r="F62" sId="2"/>
    <undo index="0" exp="area" dr="E63:E87" r="E62" sId="2"/>
    <undo index="0" exp="area" dr="D63:D87" r="D62" sId="2"/>
    <undo index="0" exp="area" dr="C63:C87" r="C62" sId="2"/>
    <rfmt sheetId="2" xfDxf="1" sqref="A87:XFD87" start="0" length="0">
      <dxf>
        <alignment vertical="center" readingOrder="0"/>
      </dxf>
    </rfmt>
    <rfmt sheetId="2" sqref="A87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7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87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5" sId="2" ref="A45:XFD45" action="deleteRow"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6" sId="2" ref="A45:XFD45" action="deleteRow"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7" sId="2" ref="A45:XFD45" action="deleteRow"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8" sId="2" ref="A45:XFD45" action="deleteRow">
    <undo index="0" exp="area" dr="N43:N45" r="N42" sId="2"/>
    <undo index="0" exp="area" dr="M43:M45" r="M42" sId="2"/>
    <undo index="0" exp="area" dr="L43:L45" r="L42" sId="2"/>
    <undo index="0" exp="area" dr="K43:K45" r="K42" sId="2"/>
    <undo index="0" exp="area" dr="J43:J45" r="J42" sId="2"/>
    <undo index="0" exp="area" dr="I43:I45" r="I42" sId="2"/>
    <undo index="0" exp="area" dr="H43:H45" r="H42" sId="2"/>
    <undo index="0" exp="area" dr="G43:G45" r="G42" sId="2"/>
    <undo index="0" exp="area" dr="F43:F45" r="F42" sId="2"/>
    <undo index="0" exp="area" dr="E43:E45" r="E42" sId="2"/>
    <undo index="0" exp="area" dr="D43:D45" r="D42" sId="2"/>
    <undo index="0" exp="area" dr="C43:C45" r="C42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9" sId="2" ref="A34:XFD34" action="deleteRow">
    <rfmt sheetId="2" xfDxf="1" sqref="A34:XFD34" start="0" length="0">
      <dxf>
        <alignment vertical="center" readingOrder="0"/>
      </dxf>
    </rfmt>
    <rfmt sheetId="2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3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0" sId="2" ref="A34:XFD34" action="deleteRow">
    <rfmt sheetId="2" xfDxf="1" sqref="A34:XFD34" start="0" length="0">
      <dxf>
        <alignment vertical="center" readingOrder="0"/>
      </dxf>
    </rfmt>
    <rfmt sheetId="2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3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1" sId="2" ref="A34:XFD34" action="deleteRow">
    <rfmt sheetId="2" xfDxf="1" sqref="A34:XFD34" start="0" length="0">
      <dxf>
        <alignment vertical="center" readingOrder="0"/>
      </dxf>
    </rfmt>
    <rfmt sheetId="2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3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2" sId="2" ref="A34:XFD34" action="deleteRow">
    <rfmt sheetId="2" xfDxf="1" sqref="A34:XFD34" start="0" length="0">
      <dxf>
        <alignment vertical="center" readingOrder="0"/>
      </dxf>
    </rfmt>
    <rfmt sheetId="2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3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3" sId="2" ref="A34:XFD34" action="deleteRow">
    <undo index="0" exp="area" dr="N29:N34" r="N28" sId="2"/>
    <undo index="0" exp="area" dr="M29:M34" r="M28" sId="2"/>
    <undo index="0" exp="area" dr="L29:L34" r="L28" sId="2"/>
    <undo index="0" exp="area" dr="K29:K34" r="K28" sId="2"/>
    <undo index="0" exp="area" dr="J29:J34" r="J28" sId="2"/>
    <undo index="0" exp="area" dr="I29:I34" r="I28" sId="2"/>
    <undo index="0" exp="area" dr="H29:H34" r="H28" sId="2"/>
    <undo index="0" exp="area" dr="G29:G34" r="G28" sId="2"/>
    <undo index="0" exp="area" dr="F29:F34" r="F28" sId="2"/>
    <undo index="0" exp="area" dr="E29:E34" r="E28" sId="2"/>
    <undo index="0" exp="area" dr="D29:D34" r="D28" sId="2"/>
    <undo index="0" exp="area" dr="C29:C34" r="C28" sId="2"/>
    <rfmt sheetId="2" xfDxf="1" sqref="A34:XFD34" start="0" length="0">
      <dxf>
        <alignment vertical="center" readingOrder="0"/>
      </dxf>
    </rfmt>
    <rfmt sheetId="2" sqref="A34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34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I29:N33">
    <dxf>
      <fill>
        <patternFill>
          <bgColor theme="3" tint="0.79998168889431442"/>
        </patternFill>
      </fill>
    </dxf>
  </rfmt>
  <rfmt sheetId="3" sqref="I38:N39">
    <dxf>
      <fill>
        <patternFill>
          <bgColor theme="3" tint="0.79998168889431442"/>
        </patternFill>
      </fill>
    </dxf>
  </rfmt>
  <rfmt sheetId="3" sqref="I41:N41">
    <dxf>
      <fill>
        <patternFill>
          <bgColor theme="3" tint="0.79998168889431442"/>
        </patternFill>
      </fill>
    </dxf>
  </rfmt>
  <rfmt sheetId="3" sqref="I58:N60">
    <dxf>
      <fill>
        <patternFill>
          <bgColor theme="3" tint="0.79998168889431442"/>
        </patternFill>
      </fill>
    </dxf>
  </rfmt>
  <rfmt sheetId="3" sqref="I64:N66">
    <dxf>
      <fill>
        <patternFill>
          <bgColor theme="3" tint="0.79998168889431442"/>
        </patternFill>
      </fill>
    </dxf>
  </rfmt>
  <rfmt sheetId="3" sqref="I70:N70">
    <dxf>
      <fill>
        <patternFill>
          <bgColor theme="3" tint="0.79998168889431442"/>
        </patternFill>
      </fill>
    </dxf>
  </rfmt>
  <rcc rId="2964" sId="3" odxf="1" dxf="1">
    <oc r="I73">
      <f>'K:\2017\Regulatory Filings\CEC IEPR\supply forms\[Diagnostics_v6.3_012617_Middle (Rivalry)_030217_Case 1.xlsx]2012-2035 summary'!M62</f>
    </oc>
    <nc r="I73">
      <f>'K:\2017\Regulatory Filings\CEC IEPR\supply forms\[Diagnostics_v6.3_012617_Middle (Rivalry)_030217_Case 1.xlsx]2012-2035 summary'!M62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65" sId="3" odxf="1" dxf="1">
    <oc r="J73">
      <f>'K:\2017\Regulatory Filings\CEC IEPR\supply forms\[Diagnostics_v6.3_012617_Middle (Rivalry)_030217_Case 1.xlsx]2012-2035 summary'!N62</f>
    </oc>
    <nc r="J73">
      <f>'K:\2017\Regulatory Filings\CEC IEPR\supply forms\[Diagnostics_v6.3_012617_Middle (Rivalry)_030217_Case 1.xlsx]2012-2035 summary'!N62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66" sId="3" odxf="1" dxf="1">
    <oc r="K73">
      <f>'K:\2017\Regulatory Filings\CEC IEPR\supply forms\[Diagnostics_v6.3_012617_Middle (Rivalry)_030217_Case 1.xlsx]2012-2035 summary'!O62</f>
    </oc>
    <nc r="K73">
      <f>'K:\2017\Regulatory Filings\CEC IEPR\supply forms\[Diagnostics_v6.3_012617_Middle (Rivalry)_030217_Case 1.xlsx]2012-2035 summary'!O62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67" sId="3" odxf="1" dxf="1">
    <oc r="L73">
      <f>'K:\2017\Regulatory Filings\CEC IEPR\supply forms\[Diagnostics_v6.3_012617_Middle (Rivalry)_030217_Case 1.xlsx]2012-2035 summary'!P62</f>
    </oc>
    <nc r="L73">
      <f>'K:\2017\Regulatory Filings\CEC IEPR\supply forms\[Diagnostics_v6.3_012617_Middle (Rivalry)_030217_Case 1.xlsx]2012-2035 summary'!P62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68" sId="3" odxf="1" dxf="1">
    <oc r="M73">
      <f>'K:\2017\Regulatory Filings\CEC IEPR\supply forms\[Diagnostics_v6.3_012617_Middle (Rivalry)_030217_Case 1.xlsx]2012-2035 summary'!Q62</f>
    </oc>
    <nc r="M73">
      <f>'K:\2017\Regulatory Filings\CEC IEPR\supply forms\[Diagnostics_v6.3_012617_Middle (Rivalry)_030217_Case 1.xlsx]2012-2035 summary'!Q62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69" sId="3" odxf="1" dxf="1">
    <oc r="N73">
      <f>'K:\2017\Regulatory Filings\CEC IEPR\supply forms\[Diagnostics_v6.3_012617_Middle (Rivalry)_030217_Case 1.xlsx]2012-2035 summary'!R62</f>
    </oc>
    <nc r="N73">
      <f>'K:\2017\Regulatory Filings\CEC IEPR\supply forms\[Diagnostics_v6.3_012617_Middle (Rivalry)_030217_Case 1.xlsx]2012-2035 summary'!R62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0" sId="3" odxf="1" dxf="1">
    <oc r="I77">
      <f>'K:\2017\Regulatory Filings\CEC IEPR\supply forms\[Diagnostics_v6.3_012617_Middle (Rivalry)_030217_Case 1.xlsx]2012-2035 summary'!M29</f>
    </oc>
    <nc r="I77">
      <f>'K:\2017\Regulatory Filings\CEC IEPR\supply forms\[Diagnostics_v6.3_012617_Middle (Rivalry)_030217_Case 1.xlsx]2012-2035 summary'!M29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1" sId="3" odxf="1" dxf="1">
    <oc r="J77">
      <f>'K:\2017\Regulatory Filings\CEC IEPR\supply forms\[Diagnostics_v6.3_012617_Middle (Rivalry)_030217_Case 1.xlsx]2012-2035 summary'!N29</f>
    </oc>
    <nc r="J77">
      <f>'K:\2017\Regulatory Filings\CEC IEPR\supply forms\[Diagnostics_v6.3_012617_Middle (Rivalry)_030217_Case 1.xlsx]2012-2035 summary'!N29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2" sId="3" odxf="1" dxf="1">
    <oc r="K77">
      <f>'K:\2017\Regulatory Filings\CEC IEPR\supply forms\[Diagnostics_v6.3_012617_Middle (Rivalry)_030217_Case 1.xlsx]2012-2035 summary'!O29</f>
    </oc>
    <nc r="K77">
      <f>'K:\2017\Regulatory Filings\CEC IEPR\supply forms\[Diagnostics_v6.3_012617_Middle (Rivalry)_030217_Case 1.xlsx]2012-2035 summary'!O29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3" sId="3" odxf="1" dxf="1">
    <oc r="L77">
      <f>'K:\2017\Regulatory Filings\CEC IEPR\supply forms\[Diagnostics_v6.3_012617_Middle (Rivalry)_030217_Case 1.xlsx]2012-2035 summary'!P29</f>
    </oc>
    <nc r="L77">
      <f>'K:\2017\Regulatory Filings\CEC IEPR\supply forms\[Diagnostics_v6.3_012617_Middle (Rivalry)_030217_Case 1.xlsx]2012-2035 summary'!P29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4" sId="3" odxf="1" dxf="1">
    <oc r="M77">
      <f>'K:\2017\Regulatory Filings\CEC IEPR\supply forms\[Diagnostics_v6.3_012617_Middle (Rivalry)_030217_Case 1.xlsx]2012-2035 summary'!Q29</f>
    </oc>
    <nc r="M77">
      <f>'K:\2017\Regulatory Filings\CEC IEPR\supply forms\[Diagnostics_v6.3_012617_Middle (Rivalry)_030217_Case 1.xlsx]2012-2035 summary'!Q29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5" sId="3" odxf="1" dxf="1">
    <oc r="N77">
      <f>'K:\2017\Regulatory Filings\CEC IEPR\supply forms\[Diagnostics_v6.3_012617_Middle (Rivalry)_030217_Case 1.xlsx]2012-2035 summary'!R29</f>
    </oc>
    <nc r="N77">
      <f>'K:\2017\Regulatory Filings\CEC IEPR\supply forms\[Diagnostics_v6.3_012617_Middle (Rivalry)_030217_Case 1.xlsx]2012-2035 summary'!R29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6" sId="3" odxf="1" dxf="1">
    <oc r="I80">
      <f>'K:\2017\Regulatory Filings\CEC IEPR\supply forms\[Diagnostics_v6.3_012617_Middle (Rivalry)_030217_Case 1.xlsx]2012-2035 summary'!M25-I55</f>
    </oc>
    <nc r="I80">
      <f>'K:\2017\Regulatory Filings\CEC IEPR\supply forms\[Diagnostics_v6.3_012617_Middle (Rivalry)_030217_Case 1.xlsx]2012-2035 summary'!M25-I55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7" sId="3" odxf="1" dxf="1">
    <oc r="J80">
      <f>'K:\2017\Regulatory Filings\CEC IEPR\supply forms\[Diagnostics_v6.3_012617_Middle (Rivalry)_030217_Case 1.xlsx]2012-2035 summary'!N25-J55</f>
    </oc>
    <nc r="J80">
      <f>'K:\2017\Regulatory Filings\CEC IEPR\supply forms\[Diagnostics_v6.3_012617_Middle (Rivalry)_030217_Case 1.xlsx]2012-2035 summary'!N25-J55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8" sId="3" odxf="1" dxf="1">
    <oc r="K80">
      <f>'K:\2017\Regulatory Filings\CEC IEPR\supply forms\[Diagnostics_v6.3_012617_Middle (Rivalry)_030217_Case 1.xlsx]2012-2035 summary'!O25-K55</f>
    </oc>
    <nc r="K80">
      <f>'K:\2017\Regulatory Filings\CEC IEPR\supply forms\[Diagnostics_v6.3_012617_Middle (Rivalry)_030217_Case 1.xlsx]2012-2035 summary'!O25-K55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79" sId="3" odxf="1" dxf="1">
    <oc r="L80">
      <f>'K:\2017\Regulatory Filings\CEC IEPR\supply forms\[Diagnostics_v6.3_012617_Middle (Rivalry)_030217_Case 1.xlsx]2012-2035 summary'!P25-L55</f>
    </oc>
    <nc r="L80">
      <f>'K:\2017\Regulatory Filings\CEC IEPR\supply forms\[Diagnostics_v6.3_012617_Middle (Rivalry)_030217_Case 1.xlsx]2012-2035 summary'!P25-L55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80" sId="3" odxf="1" dxf="1">
    <oc r="M80">
      <f>'K:\2017\Regulatory Filings\CEC IEPR\supply forms\[Diagnostics_v6.3_012617_Middle (Rivalry)_030217_Case 1.xlsx]2012-2035 summary'!Q25-M55</f>
    </oc>
    <nc r="M80">
      <f>'K:\2017\Regulatory Filings\CEC IEPR\supply forms\[Diagnostics_v6.3_012617_Middle (Rivalry)_030217_Case 1.xlsx]2012-2035 summary'!Q25-M55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c rId="2981" sId="3" odxf="1" dxf="1">
    <oc r="N80">
      <f>'K:\2017\Regulatory Filings\CEC IEPR\supply forms\[Diagnostics_v6.3_012617_Middle (Rivalry)_030217_Case 1.xlsx]2012-2035 summary'!R25-N55</f>
    </oc>
    <nc r="N80">
      <f>'K:\2017\Regulatory Filings\CEC IEPR\supply forms\[Diagnostics_v6.3_012617_Middle (Rivalry)_030217_Case 1.xlsx]2012-2035 summary'!R25-N55</f>
    </nc>
    <odxf>
      <fill>
        <patternFill>
          <bgColor rgb="FFFFFF99"/>
        </patternFill>
      </fill>
    </odxf>
    <ndxf>
      <fill>
        <patternFill>
          <bgColor theme="3" tint="0.79998168889431442"/>
        </patternFill>
      </fill>
    </ndxf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7" sId="2" numFmtId="4">
    <oc r="E18">
      <v>-77</v>
    </oc>
    <nc r="E18">
      <f>'K:\2017\Regulatory Filings\CEC IEPR\supply forms\[CEC Iepr 2017 supply forms 1 and 2 - from Nate.xlsx]form s1'!E18</f>
    </nc>
  </rcc>
  <rcc rId="2988" sId="2" numFmtId="4">
    <oc r="F18">
      <v>-77</v>
    </oc>
    <nc r="F18">
      <f>'K:\2017\Regulatory Filings\CEC IEPR\supply forms\[CEC Iepr 2017 supply forms 1 and 2 - from Nate.xlsx]form s1'!F18</f>
    </nc>
  </rcc>
  <rcc rId="2989" sId="2" numFmtId="4">
    <oc r="G18">
      <v>-77</v>
    </oc>
    <nc r="G18">
      <f>'K:\2017\Regulatory Filings\CEC IEPR\supply forms\[CEC Iepr 2017 supply forms 1 and 2 - from Nate.xlsx]form s1'!G18</f>
    </nc>
  </rcc>
  <rcc rId="2990" sId="2" numFmtId="4">
    <oc r="H18">
      <v>-77</v>
    </oc>
    <nc r="H18">
      <f>'K:\2017\Regulatory Filings\CEC IEPR\supply forms\[CEC Iepr 2017 supply forms 1 and 2 - from Nate.xlsx]form s1'!H18</f>
    </nc>
  </rcc>
  <rcc rId="2991" sId="2" numFmtId="4">
    <oc r="I18">
      <v>-77</v>
    </oc>
    <nc r="I18">
      <f>'K:\2017\Regulatory Filings\CEC IEPR\supply forms\[CEC Iepr 2017 supply forms 1 and 2 - from Nate.xlsx]form s1'!I18</f>
    </nc>
  </rcc>
  <rcc rId="2992" sId="2" numFmtId="4">
    <oc r="J18">
      <v>-77</v>
    </oc>
    <nc r="J18">
      <f>'K:\2017\Regulatory Filings\CEC IEPR\supply forms\[CEC Iepr 2017 supply forms 1 and 2 - from Nate.xlsx]form s1'!J18</f>
    </nc>
  </rcc>
  <rcc rId="2993" sId="2" numFmtId="4">
    <oc r="K18">
      <v>-77</v>
    </oc>
    <nc r="K18">
      <f>'K:\2017\Regulatory Filings\CEC IEPR\supply forms\[CEC Iepr 2017 supply forms 1 and 2 - from Nate.xlsx]form s1'!K18</f>
    </nc>
  </rcc>
  <rcc rId="2994" sId="2" numFmtId="4">
    <oc r="L18">
      <v>-77</v>
    </oc>
    <nc r="L18">
      <f>'K:\2017\Regulatory Filings\CEC IEPR\supply forms\[CEC Iepr 2017 supply forms 1 and 2 - from Nate.xlsx]form s1'!L18</f>
    </nc>
  </rcc>
  <rcc rId="2995" sId="2" numFmtId="4">
    <oc r="M18">
      <v>-77</v>
    </oc>
    <nc r="M18">
      <f>'K:\2017\Regulatory Filings\CEC IEPR\supply forms\[CEC Iepr 2017 supply forms 1 and 2 - from Nate.xlsx]form s1'!M18</f>
    </nc>
  </rcc>
  <rcc rId="2996" sId="2" numFmtId="4">
    <oc r="N18">
      <v>-77</v>
    </oc>
    <nc r="N18">
      <f>'K:\2017\Regulatory Filings\CEC IEPR\supply forms\[CEC Iepr 2017 supply forms 1 and 2 - from Nate.xlsx]form s1'!N18</f>
    </nc>
  </rcc>
  <rcc rId="2997" sId="2">
    <oc r="O18" t="inlineStr">
      <is>
        <t>Resid ACLM 60+PowerDirect (comm Auto DR) 17</t>
      </is>
    </oc>
    <nc r="O18"/>
  </rcc>
  <rcc rId="2998" sId="3" numFmtId="4">
    <oc r="E11">
      <v>10912.795307509023</v>
    </oc>
    <nc r="E11">
      <f>'K:\2017\Regulatory Filings\CEC IEPR\supply forms\[CEC Iepr 2017 supply forms 1 and 2 - from Nate.xlsx]summary irp forecast 2-23'!AC4</f>
    </nc>
  </rcc>
  <rcc rId="2999" sId="3" numFmtId="4">
    <oc r="F11">
      <v>10895.377121053511</v>
    </oc>
    <nc r="F11">
      <f>'K:\2017\Regulatory Filings\CEC IEPR\supply forms\[CEC Iepr 2017 supply forms 1 and 2 - from Nate.xlsx]summary irp forecast 2-23'!$AC$5</f>
    </nc>
  </rcc>
  <rcc rId="3000" sId="3" numFmtId="4">
    <oc r="G11">
      <v>10896.132999248928</v>
    </oc>
    <nc r="G11">
      <f>'K:\2017\Regulatory Filings\CEC IEPR\supply forms\[CEC Iepr 2017 supply forms 1 and 2 - from Nate.xlsx]summary irp forecast 2-23'!$AC$6</f>
    </nc>
  </rcc>
  <rcc rId="3001" sId="3" numFmtId="4">
    <oc r="H11">
      <v>10941.001488296275</v>
    </oc>
    <nc r="H11">
      <f>'K:\2017\Regulatory Filings\CEC IEPR\supply forms\[CEC Iepr 2017 supply forms 1 and 2 - from Nate.xlsx]summary irp forecast 2-23'!$AC$7</f>
    </nc>
  </rcc>
  <rcc rId="3002" sId="3" numFmtId="4">
    <oc r="I11">
      <v>11128.255243848136</v>
    </oc>
    <nc r="I11">
      <f>'K:\2017\Regulatory Filings\CEC IEPR\supply forms\[CEC Iepr 2017 supply forms 1 and 2 - from Nate.xlsx]summary irp forecast 2-23'!$AC$8</f>
    </nc>
  </rcc>
  <rcc rId="3003" sId="3" numFmtId="4">
    <oc r="J11">
      <v>11151.736798098651</v>
    </oc>
    <nc r="J11">
      <f>'K:\2017\Regulatory Filings\CEC IEPR\supply forms\[CEC Iepr 2017 supply forms 1 and 2 - from Nate.xlsx]summary irp forecast 2-23'!$AC$9</f>
    </nc>
  </rcc>
  <rcc rId="3004" sId="3" numFmtId="4">
    <oc r="K11">
      <v>11197.29908241343</v>
    </oc>
    <nc r="K11">
      <f>'K:\2017\Regulatory Filings\CEC IEPR\supply forms\[CEC Iepr 2017 supply forms 1 and 2 - from Nate.xlsx]summary irp forecast 2-23'!$AC$10</f>
    </nc>
  </rcc>
  <rcc rId="3005" sId="3" numFmtId="4">
    <oc r="L11">
      <v>11240.97462916282</v>
    </oc>
    <nc r="L11">
      <f>'K:\2017\Regulatory Filings\CEC IEPR\supply forms\[CEC Iepr 2017 supply forms 1 and 2 - from Nate.xlsx]summary irp forecast 2-23'!$AC$11</f>
    </nc>
  </rcc>
  <rcc rId="3006" sId="3" numFmtId="4">
    <oc r="M11">
      <v>11267.745199198625</v>
    </oc>
    <nc r="M11">
      <f>'K:\2017\Regulatory Filings\CEC IEPR\supply forms\[CEC Iepr 2017 supply forms 1 and 2 - from Nate.xlsx]summary irp forecast 2-23'!$AC$12</f>
    </nc>
  </rcc>
  <rcc rId="3007" sId="3" numFmtId="4">
    <oc r="N11">
      <v>11313.559327019526</v>
    </oc>
    <nc r="N11">
      <f>'K:\2017\Regulatory Filings\CEC IEPR\supply forms\[CEC Iepr 2017 supply forms 1 and 2 - from Nate.xlsx]summary irp forecast 2-23'!$AC$13</f>
    </nc>
  </rcc>
  <rcc rId="3008" sId="3">
    <oc r="O11" t="inlineStr">
      <is>
        <t>added SB1 since it is reported as a resource</t>
      </is>
    </oc>
    <nc r="O11" t="inlineStr">
      <is>
        <t>just net of EE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6" sId="3">
    <nc r="E18">
      <f>'K:\2017\Regulatory Filings\CEC IEPR\supply forms\[CEC Iepr 2017 supply forms 1 and 2 - from Nate.xlsx]demand response plans'!G14</f>
    </nc>
  </rcc>
  <rcc rId="3017" sId="3">
    <nc r="F18">
      <f>'K:\2017\Regulatory Filings\CEC IEPR\supply forms\[CEC Iepr 2017 supply forms 1 and 2 - from Nate.xlsx]demand response plans'!H14</f>
    </nc>
  </rcc>
  <rcc rId="3018" sId="3">
    <nc r="G18">
      <f>'K:\2017\Regulatory Filings\CEC IEPR\supply forms\[CEC Iepr 2017 supply forms 1 and 2 - from Nate.xlsx]demand response plans'!I14</f>
    </nc>
  </rcc>
  <rcc rId="3019" sId="3">
    <nc r="H18">
      <f>'K:\2017\Regulatory Filings\CEC IEPR\supply forms\[CEC Iepr 2017 supply forms 1 and 2 - from Nate.xlsx]demand response plans'!J14</f>
    </nc>
  </rcc>
  <rcc rId="3020" sId="3">
    <nc r="I18">
      <f>'K:\2017\Regulatory Filings\CEC IEPR\supply forms\[CEC Iepr 2017 supply forms 1 and 2 - from Nate.xlsx]demand response plans'!K14</f>
    </nc>
  </rcc>
  <rcc rId="3021" sId="3">
    <nc r="J18">
      <f>'K:\2017\Regulatory Filings\CEC IEPR\supply forms\[CEC Iepr 2017 supply forms 1 and 2 - from Nate.xlsx]demand response plans'!L14</f>
    </nc>
  </rcc>
  <rcc rId="3022" sId="3">
    <nc r="K18">
      <f>'K:\2017\Regulatory Filings\CEC IEPR\supply forms\[CEC Iepr 2017 supply forms 1 and 2 - from Nate.xlsx]demand response plans'!M14</f>
    </nc>
  </rcc>
  <rcc rId="3023" sId="3">
    <nc r="L18">
      <f>'K:\2017\Regulatory Filings\CEC IEPR\supply forms\[CEC Iepr 2017 supply forms 1 and 2 - from Nate.xlsx]demand response plans'!N14</f>
    </nc>
  </rcc>
  <rcc rId="3024" sId="3">
    <nc r="M18">
      <f>'K:\2017\Regulatory Filings\CEC IEPR\supply forms\[CEC Iepr 2017 supply forms 1 and 2 - from Nate.xlsx]demand response plans'!O14</f>
    </nc>
  </rcc>
  <rcc rId="3025" sId="3">
    <nc r="N18">
      <f>'K:\2017\Regulatory Filings\CEC IEPR\supply forms\[CEC Iepr 2017 supply forms 1 and 2 - from Nate.xlsx]demand response plans'!P14</f>
    </nc>
  </rcc>
  <rfmt sheetId="3" sqref="E18:N18">
    <dxf>
      <numFmt numFmtId="172" formatCode="#,##0.0_);[Red]\(#,##0.0\)"/>
    </dxf>
  </rfmt>
  <rcc rId="3026" sId="2" numFmtId="4">
    <oc r="E11">
      <v>2918.5995984142196</v>
    </oc>
    <nc r="E11">
      <v>2934.9661414699945</v>
    </nc>
  </rcc>
  <rcc rId="3027" sId="2" numFmtId="4">
    <oc r="F11">
      <v>2909.4886231478049</v>
    </oc>
    <nc r="F11">
      <v>2942.2217092593546</v>
    </nc>
  </rcc>
  <rcc rId="3028" sId="2" numFmtId="4">
    <oc r="G11">
      <v>2842.0217427442485</v>
    </oc>
    <nc r="G11">
      <v>2891.1213719115731</v>
    </nc>
  </rcc>
  <rcc rId="3029" sId="2" numFmtId="4">
    <oc r="H11">
      <v>2834.7671151888426</v>
    </oc>
    <nc r="H11">
      <v>2900.2355562239923</v>
    </nc>
  </rcc>
  <rcc rId="3030" sId="2" numFmtId="4">
    <oc r="I11">
      <v>2870.0089573269174</v>
    </oc>
    <nc r="I11">
      <v>2942.0217467681596</v>
    </nc>
  </rcc>
  <rcc rId="3031" sId="2" numFmtId="4">
    <oc r="J11">
      <v>2882.1904577516893</v>
    </oc>
    <nc r="J11">
      <v>2960.7498644110747</v>
    </nc>
  </rcc>
  <rcc rId="3032" sId="2" numFmtId="4">
    <oc r="K11">
      <v>2891.756398683422</v>
    </oc>
    <nc r="K11">
      <v>2976.8624225609506</v>
    </nc>
  </rcc>
  <rcc rId="3033" sId="2" numFmtId="4">
    <oc r="L11">
      <v>2892.0384741467515</v>
    </oc>
    <nc r="L11">
      <v>2983.7637036652359</v>
    </nc>
  </rcc>
  <rcc rId="3034" sId="2" numFmtId="4">
    <oc r="M11">
      <v>2903.2395227680395</v>
    </oc>
    <nc r="M11">
      <v>3001.4387810922713</v>
    </nc>
  </rcc>
  <rcc rId="3035" sId="2" numFmtId="4">
    <oc r="N11">
      <v>2912.6754722626524</v>
    </oc>
    <nc r="N11">
      <v>3017.4213478571119</v>
    </nc>
  </rcc>
  <rfmt sheetId="2" sqref="O11" start="0" length="0">
    <dxf>
      <font>
        <sz val="12"/>
        <color auto="1"/>
        <name val="Times New Roman"/>
        <scheme val="none"/>
      </font>
    </dxf>
  </rfmt>
  <rcc rId="3036" sId="2">
    <oc r="B42" t="inlineStr">
      <is>
        <t>Solar PV: SB1</t>
      </is>
    </oc>
    <nc r="B42"/>
  </rcc>
  <rcc rId="3037" sId="2" numFmtId="4">
    <oc r="C42">
      <v>5.1562095727225037</v>
    </oc>
    <nc r="C42"/>
  </rcc>
  <rcc rId="3038" sId="2" numFmtId="4">
    <oc r="D42">
      <v>10.312912762910152</v>
    </oc>
    <nc r="D42"/>
  </rcc>
  <rcc rId="3039" sId="2" numFmtId="4">
    <oc r="E42">
      <v>16.366543055774798</v>
    </oc>
    <nc r="E42"/>
  </rcc>
  <rcc rId="3040" sId="2" numFmtId="4">
    <oc r="F42">
      <v>32.733086111549596</v>
    </oc>
    <nc r="F42"/>
  </rcc>
  <rcc rId="3041" sId="2" numFmtId="4">
    <oc r="G42">
      <v>49.099629167324395</v>
    </oc>
    <nc r="G42"/>
  </rcc>
  <rcc rId="3042" sId="2" numFmtId="4">
    <oc r="H42">
      <v>65.468441035149851</v>
    </oc>
    <nc r="H42"/>
  </rcc>
  <rcc rId="3043" sId="2" numFmtId="4">
    <oc r="I42">
      <v>72.012789441242333</v>
    </oc>
    <nc r="I42"/>
  </rcc>
  <rcc rId="3044" sId="2" numFmtId="4">
    <oc r="J42">
      <v>78.559406659385502</v>
    </oc>
    <nc r="J42"/>
  </rcc>
  <rcc rId="3045" sId="2" numFmtId="4">
    <oc r="K42">
      <v>85.106023877528656</v>
    </oc>
    <nc r="K42"/>
  </rcc>
  <rcc rId="3046" sId="2" numFmtId="4">
    <oc r="L42">
      <v>91.725229518484241</v>
    </oc>
    <nc r="L42"/>
  </rcc>
  <rcc rId="3047" sId="2" numFmtId="4">
    <oc r="M42">
      <v>98.199258324231877</v>
    </oc>
    <nc r="M42"/>
  </rcc>
  <rcc rId="3048" sId="2" numFmtId="4">
    <oc r="N42">
      <v>104.74587559445955</v>
    </oc>
    <nc r="N42"/>
  </rcc>
  <rcc rId="3049" sId="3" numFmtId="4">
    <oc r="C42">
      <v>39.4</v>
    </oc>
    <nc r="C42"/>
  </rcc>
  <rcc rId="3050" sId="3" numFmtId="4">
    <oc r="D42">
      <v>41.8</v>
    </oc>
    <nc r="D42"/>
  </rcc>
  <rcc rId="3051" sId="3" numFmtId="4">
    <oc r="E42">
      <v>72.918326154165555</v>
    </oc>
    <nc r="E42"/>
  </rcc>
  <rcc rId="3052" sId="3" numFmtId="4">
    <oc r="F42">
      <v>145.83665230690391</v>
    </oc>
    <nc r="F42"/>
  </rcc>
  <rcc rId="3053" sId="3" numFmtId="4">
    <oc r="G42">
      <v>218.75497846049436</v>
    </oc>
    <nc r="G42"/>
  </rcc>
  <rcc rId="3054" sId="3" numFmtId="4">
    <oc r="H42">
      <v>292.25108420732414</v>
    </oc>
    <nc r="H42"/>
  </rcc>
  <rcc rId="3055" sId="3" numFmtId="4">
    <oc r="I42">
      <v>320.8406350701473</v>
    </oc>
    <nc r="I42"/>
  </rcc>
  <rcc rId="3056" sId="3" numFmtId="4">
    <oc r="J42">
      <v>350.00796554856282</v>
    </oc>
    <nc r="J42"/>
  </rcc>
  <rcc rId="3057" sId="3" numFmtId="4">
    <oc r="K42">
      <v>379.17529599286377</v>
    </oc>
    <nc r="K42"/>
  </rcc>
  <rcc rId="3058" sId="3" numFmtId="4">
    <oc r="L42">
      <v>409.46137338553967</v>
    </oc>
    <nc r="L42"/>
  </rcc>
  <rcc rId="3059" sId="3" numFmtId="4">
    <oc r="M42">
      <v>437.50995692612298</v>
    </oc>
    <nc r="M42"/>
  </rcc>
  <rcc rId="3060" sId="3" numFmtId="4">
    <oc r="N42">
      <v>466.67728737553853</v>
    </oc>
    <nc r="N42"/>
  </rcc>
  <rcc rId="3061" sId="2">
    <nc r="O11" t="inlineStr">
      <is>
        <t>net of EE and includes impact of SB1 (SB1 should not be reported as supplyside)</t>
      </is>
    </nc>
  </rcc>
  <rfmt sheetId="3" sqref="O11" start="0" length="0">
    <dxf>
      <numFmt numFmtId="0" formatCode="General"/>
    </dxf>
  </rfmt>
  <rcc rId="3062" sId="3">
    <oc r="O11" t="inlineStr">
      <is>
        <t>just net of EE</t>
      </is>
    </oc>
    <nc r="O11" t="inlineStr">
      <is>
        <t>net of EE and includes impact of SB1 (SB1 should not be reported as supplyside)</t>
      </is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0" sId="3">
    <oc r="O11" t="inlineStr">
      <is>
        <t>net of EE and includes impact of SB1 (SB1 should not be reported as supplyside)</t>
      </is>
    </oc>
    <nc r="O11" t="inlineStr">
      <is>
        <t>net of EE and includes impact of SB1 (SB1 should not be reported on supplyside)</t>
      </is>
    </nc>
  </rcc>
  <rcc rId="3071" sId="2">
    <oc r="O11" t="inlineStr">
      <is>
        <t>net of EE and includes impact of SB1 (SB1 should not be reported as supplyside)</t>
      </is>
    </oc>
    <nc r="O11" t="inlineStr">
      <is>
        <t>net of EE and includes impact of SB1 (SB1 should not be reported on supplyside)</t>
      </is>
    </nc>
  </rcc>
  <rcmt sheetId="2" cell="C11" guid="{55797A76-FB24-4BA1-B82C-EC5071F1D8DA}" author="Piyush Amin" newLength="31"/>
  <rcmt sheetId="2" cell="D11" guid="{2F485FD7-CA41-45CF-A40B-82C7506BACB3}" author="Piyush Amin" newLength="31"/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79" sId="2" ref="A84:XFD84" action="deleteRow">
    <undo index="0" exp="ref" ref3D="1" v="1" dr="B84" r="B84" sId="3"/>
    <rfmt sheetId="2" xfDxf="1" sqref="A84:XFD84" start="0" length="0">
      <dxf>
        <alignment vertical="center" readingOrder="0"/>
      </dxf>
    </rfmt>
    <rcc rId="0" sId="2" dxf="1">
      <nc r="A84" t="inlineStr">
        <is>
          <t>19g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4" t="inlineStr">
        <is>
          <t>Planned Resources: list each on lines inserted below this line.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8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7" sId="2">
    <oc r="E18">
      <f>'K:\2017\Regulatory Filings\CEC IEPR\supply forms\[CEC Iepr 2017 supply forms 1 and 2 - from Nate.xlsx]form s1'!E18</f>
    </oc>
    <nc r="E18">
      <f>'K:\2017\Regulatory Filings\CEC IEPR\supply forms\[CEC Iepr 2017 supply forms 1 and 2 - from Nate.xlsx]form s1'!E18</f>
    </nc>
  </rcc>
  <rcc rId="3088" sId="2">
    <oc r="F18">
      <f>'K:\2017\Regulatory Filings\CEC IEPR\supply forms\[CEC Iepr 2017 supply forms 1 and 2 - from Nate.xlsx]form s1'!F18</f>
    </oc>
    <nc r="F18">
      <f>'K:\2017\Regulatory Filings\CEC IEPR\supply forms\[CEC Iepr 2017 supply forms 1 and 2 - from Nate.xlsx]form s1'!F18</f>
    </nc>
  </rcc>
  <rcc rId="3089" sId="2">
    <oc r="G18">
      <f>'K:\2017\Regulatory Filings\CEC IEPR\supply forms\[CEC Iepr 2017 supply forms 1 and 2 - from Nate.xlsx]form s1'!G18</f>
    </oc>
    <nc r="G18">
      <f>'K:\2017\Regulatory Filings\CEC IEPR\supply forms\[CEC Iepr 2017 supply forms 1 and 2 - from Nate.xlsx]form s1'!G18</f>
    </nc>
  </rcc>
  <rcc rId="3090" sId="2">
    <oc r="H18">
      <f>'K:\2017\Regulatory Filings\CEC IEPR\supply forms\[CEC Iepr 2017 supply forms 1 and 2 - from Nate.xlsx]form s1'!H18</f>
    </oc>
    <nc r="H18">
      <f>'K:\2017\Regulatory Filings\CEC IEPR\supply forms\[CEC Iepr 2017 supply forms 1 and 2 - from Nate.xlsx]form s1'!H18</f>
    </nc>
  </rcc>
  <rcc rId="3091" sId="2">
    <oc r="I18">
      <f>'K:\2017\Regulatory Filings\CEC IEPR\supply forms\[CEC Iepr 2017 supply forms 1 and 2 - from Nate.xlsx]form s1'!I18</f>
    </oc>
    <nc r="I18">
      <f>'K:\2017\Regulatory Filings\CEC IEPR\supply forms\[CEC Iepr 2017 supply forms 1 and 2 - from Nate.xlsx]form s1'!I18</f>
    </nc>
  </rcc>
  <rcc rId="3092" sId="2">
    <oc r="J18">
      <f>'K:\2017\Regulatory Filings\CEC IEPR\supply forms\[CEC Iepr 2017 supply forms 1 and 2 - from Nate.xlsx]form s1'!J18</f>
    </oc>
    <nc r="J18">
      <f>'K:\2017\Regulatory Filings\CEC IEPR\supply forms\[CEC Iepr 2017 supply forms 1 and 2 - from Nate.xlsx]form s1'!J18</f>
    </nc>
  </rcc>
  <rcc rId="3093" sId="2">
    <oc r="K18">
      <f>'K:\2017\Regulatory Filings\CEC IEPR\supply forms\[CEC Iepr 2017 supply forms 1 and 2 - from Nate.xlsx]form s1'!K18</f>
    </oc>
    <nc r="K18">
      <f>'K:\2017\Regulatory Filings\CEC IEPR\supply forms\[CEC Iepr 2017 supply forms 1 and 2 - from Nate.xlsx]form s1'!K18</f>
    </nc>
  </rcc>
  <rcc rId="3094" sId="2">
    <oc r="L18">
      <f>'K:\2017\Regulatory Filings\CEC IEPR\supply forms\[CEC Iepr 2017 supply forms 1 and 2 - from Nate.xlsx]form s1'!L18</f>
    </oc>
    <nc r="L18">
      <f>'K:\2017\Regulatory Filings\CEC IEPR\supply forms\[CEC Iepr 2017 supply forms 1 and 2 - from Nate.xlsx]form s1'!L18</f>
    </nc>
  </rcc>
  <rcc rId="3095" sId="2">
    <oc r="M18">
      <f>'K:\2017\Regulatory Filings\CEC IEPR\supply forms\[CEC Iepr 2017 supply forms 1 and 2 - from Nate.xlsx]form s1'!M18</f>
    </oc>
    <nc r="M18">
      <f>'K:\2017\Regulatory Filings\CEC IEPR\supply forms\[CEC Iepr 2017 supply forms 1 and 2 - from Nate.xlsx]form s1'!M18</f>
    </nc>
  </rcc>
  <rcc rId="3096" sId="2">
    <oc r="N18">
      <f>'K:\2017\Regulatory Filings\CEC IEPR\supply forms\[CEC Iepr 2017 supply forms 1 and 2 - from Nate.xlsx]form s1'!N18</f>
    </oc>
    <nc r="N18">
      <f>'K:\2017\Regulatory Filings\CEC IEPR\supply forms\[CEC Iepr 2017 supply forms 1 and 2 - from Nate.xlsx]form s1'!N18</f>
    </nc>
  </rcc>
  <rcc rId="3097" sId="3">
    <oc r="E11">
      <f>'K:\2017\Regulatory Filings\CEC IEPR\supply forms\[CEC Iepr 2017 supply forms 1 and 2 - from Nate.xlsx]summary irp forecast 2-23'!AC4</f>
    </oc>
    <nc r="E11">
      <f>'K:\2017\Regulatory Filings\CEC IEPR\supply forms\[CEC Iepr 2017 supply forms 1 and 2 - from Nate.xlsx]summary irp forecast 2-23'!AC4</f>
    </nc>
  </rcc>
  <rcc rId="3098" sId="3">
    <oc r="F11">
      <f>'K:\2017\Regulatory Filings\CEC IEPR\supply forms\[CEC Iepr 2017 supply forms 1 and 2 - from Nate.xlsx]summary irp forecast 2-23'!$AC$5</f>
    </oc>
    <nc r="F11">
      <f>'K:\2017\Regulatory Filings\CEC IEPR\supply forms\[CEC Iepr 2017 supply forms 1 and 2 - from Nate.xlsx]summary irp forecast 2-23'!$AC$5</f>
    </nc>
  </rcc>
  <rcc rId="3099" sId="3">
    <oc r="G11">
      <f>'K:\2017\Regulatory Filings\CEC IEPR\supply forms\[CEC Iepr 2017 supply forms 1 and 2 - from Nate.xlsx]summary irp forecast 2-23'!$AC$6</f>
    </oc>
    <nc r="G11">
      <f>'K:\2017\Regulatory Filings\CEC IEPR\supply forms\[CEC Iepr 2017 supply forms 1 and 2 - from Nate.xlsx]summary irp forecast 2-23'!$AC$6</f>
    </nc>
  </rcc>
  <rcc rId="3100" sId="3">
    <oc r="H11">
      <f>'K:\2017\Regulatory Filings\CEC IEPR\supply forms\[CEC Iepr 2017 supply forms 1 and 2 - from Nate.xlsx]summary irp forecast 2-23'!$AC$7</f>
    </oc>
    <nc r="H11">
      <f>'K:\2017\Regulatory Filings\CEC IEPR\supply forms\[CEC Iepr 2017 supply forms 1 and 2 - from Nate.xlsx]summary irp forecast 2-23'!$AC$7</f>
    </nc>
  </rcc>
  <rcc rId="3101" sId="3">
    <oc r="I11">
      <f>'K:\2017\Regulatory Filings\CEC IEPR\supply forms\[CEC Iepr 2017 supply forms 1 and 2 - from Nate.xlsx]summary irp forecast 2-23'!$AC$8</f>
    </oc>
    <nc r="I11">
      <f>'K:\2017\Regulatory Filings\CEC IEPR\supply forms\[CEC Iepr 2017 supply forms 1 and 2 - from Nate.xlsx]summary irp forecast 2-23'!$AC$8</f>
    </nc>
  </rcc>
  <rcc rId="3102" sId="3">
    <oc r="J11">
      <f>'K:\2017\Regulatory Filings\CEC IEPR\supply forms\[CEC Iepr 2017 supply forms 1 and 2 - from Nate.xlsx]summary irp forecast 2-23'!$AC$9</f>
    </oc>
    <nc r="J11">
      <f>'K:\2017\Regulatory Filings\CEC IEPR\supply forms\[CEC Iepr 2017 supply forms 1 and 2 - from Nate.xlsx]summary irp forecast 2-23'!$AC$9</f>
    </nc>
  </rcc>
  <rcc rId="3103" sId="3">
    <oc r="K11">
      <f>'K:\2017\Regulatory Filings\CEC IEPR\supply forms\[CEC Iepr 2017 supply forms 1 and 2 - from Nate.xlsx]summary irp forecast 2-23'!$AC$10</f>
    </oc>
    <nc r="K11">
      <f>'K:\2017\Regulatory Filings\CEC IEPR\supply forms\[CEC Iepr 2017 supply forms 1 and 2 - from Nate.xlsx]summary irp forecast 2-23'!$AC$10</f>
    </nc>
  </rcc>
  <rcc rId="3104" sId="3">
    <oc r="L11">
      <f>'K:\2017\Regulatory Filings\CEC IEPR\supply forms\[CEC Iepr 2017 supply forms 1 and 2 - from Nate.xlsx]summary irp forecast 2-23'!$AC$11</f>
    </oc>
    <nc r="L11">
      <f>'K:\2017\Regulatory Filings\CEC IEPR\supply forms\[CEC Iepr 2017 supply forms 1 and 2 - from Nate.xlsx]summary irp forecast 2-23'!$AC$11</f>
    </nc>
  </rcc>
  <rcc rId="3105" sId="3">
    <oc r="M11">
      <f>'K:\2017\Regulatory Filings\CEC IEPR\supply forms\[CEC Iepr 2017 supply forms 1 and 2 - from Nate.xlsx]summary irp forecast 2-23'!$AC$12</f>
    </oc>
    <nc r="M11">
      <f>'K:\2017\Regulatory Filings\CEC IEPR\supply forms\[CEC Iepr 2017 supply forms 1 and 2 - from Nate.xlsx]summary irp forecast 2-23'!$AC$12</f>
    </nc>
  </rcc>
  <rcc rId="3106" sId="3">
    <oc r="N11">
      <f>'K:\2017\Regulatory Filings\CEC IEPR\supply forms\[CEC Iepr 2017 supply forms 1 and 2 - from Nate.xlsx]summary irp forecast 2-23'!$AC$13</f>
    </oc>
    <nc r="N11">
      <f>'K:\2017\Regulatory Filings\CEC IEPR\supply forms\[CEC Iepr 2017 supply forms 1 and 2 - from Nate.xlsx]summary irp forecast 2-23'!$AC$13</f>
    </nc>
  </rcc>
  <rcc rId="3107" sId="3">
    <oc r="E18">
      <f>'K:\2017\Regulatory Filings\CEC IEPR\supply forms\[CEC Iepr 2017 supply forms 1 and 2 - from Nate.xlsx]demand response plans'!G14</f>
    </oc>
    <nc r="E18">
      <f>'K:\2017\Regulatory Filings\CEC IEPR\supply forms\[CEC Iepr 2017 supply forms 1 and 2 - from Nate.xlsx]demand response plans'!G14</f>
    </nc>
  </rcc>
  <rcc rId="3108" sId="3">
    <oc r="F18">
      <f>'K:\2017\Regulatory Filings\CEC IEPR\supply forms\[CEC Iepr 2017 supply forms 1 and 2 - from Nate.xlsx]demand response plans'!H14</f>
    </oc>
    <nc r="F18">
      <f>'K:\2017\Regulatory Filings\CEC IEPR\supply forms\[CEC Iepr 2017 supply forms 1 and 2 - from Nate.xlsx]demand response plans'!H14</f>
    </nc>
  </rcc>
  <rcc rId="3109" sId="3">
    <oc r="G18">
      <f>'K:\2017\Regulatory Filings\CEC IEPR\supply forms\[CEC Iepr 2017 supply forms 1 and 2 - from Nate.xlsx]demand response plans'!I14</f>
    </oc>
    <nc r="G18">
      <f>'K:\2017\Regulatory Filings\CEC IEPR\supply forms\[CEC Iepr 2017 supply forms 1 and 2 - from Nate.xlsx]demand response plans'!I14</f>
    </nc>
  </rcc>
  <rcc rId="3110" sId="3">
    <oc r="H18">
      <f>'K:\2017\Regulatory Filings\CEC IEPR\supply forms\[CEC Iepr 2017 supply forms 1 and 2 - from Nate.xlsx]demand response plans'!J14</f>
    </oc>
    <nc r="H18">
      <f>'K:\2017\Regulatory Filings\CEC IEPR\supply forms\[CEC Iepr 2017 supply forms 1 and 2 - from Nate.xlsx]demand response plans'!J14</f>
    </nc>
  </rcc>
  <rcc rId="3111" sId="3">
    <oc r="I18">
      <f>'K:\2017\Regulatory Filings\CEC IEPR\supply forms\[CEC Iepr 2017 supply forms 1 and 2 - from Nate.xlsx]demand response plans'!K14</f>
    </oc>
    <nc r="I18">
      <f>'K:\2017\Regulatory Filings\CEC IEPR\supply forms\[CEC Iepr 2017 supply forms 1 and 2 - from Nate.xlsx]demand response plans'!K14</f>
    </nc>
  </rcc>
  <rcc rId="3112" sId="3">
    <oc r="J18">
      <f>'K:\2017\Regulatory Filings\CEC IEPR\supply forms\[CEC Iepr 2017 supply forms 1 and 2 - from Nate.xlsx]demand response plans'!L14</f>
    </oc>
    <nc r="J18">
      <f>'K:\2017\Regulatory Filings\CEC IEPR\supply forms\[CEC Iepr 2017 supply forms 1 and 2 - from Nate.xlsx]demand response plans'!L14</f>
    </nc>
  </rcc>
  <rcc rId="3113" sId="3">
    <oc r="K18">
      <f>'K:\2017\Regulatory Filings\CEC IEPR\supply forms\[CEC Iepr 2017 supply forms 1 and 2 - from Nate.xlsx]demand response plans'!M14</f>
    </oc>
    <nc r="K18">
      <f>'K:\2017\Regulatory Filings\CEC IEPR\supply forms\[CEC Iepr 2017 supply forms 1 and 2 - from Nate.xlsx]demand response plans'!M14</f>
    </nc>
  </rcc>
  <rcc rId="3114" sId="3">
    <oc r="L18">
      <f>'K:\2017\Regulatory Filings\CEC IEPR\supply forms\[CEC Iepr 2017 supply forms 1 and 2 - from Nate.xlsx]demand response plans'!N14</f>
    </oc>
    <nc r="L18">
      <f>'K:\2017\Regulatory Filings\CEC IEPR\supply forms\[CEC Iepr 2017 supply forms 1 and 2 - from Nate.xlsx]demand response plans'!N14</f>
    </nc>
  </rcc>
  <rcc rId="3115" sId="3">
    <oc r="M18">
      <f>'K:\2017\Regulatory Filings\CEC IEPR\supply forms\[CEC Iepr 2017 supply forms 1 and 2 - from Nate.xlsx]demand response plans'!O14</f>
    </oc>
    <nc r="M18">
      <f>'K:\2017\Regulatory Filings\CEC IEPR\supply forms\[CEC Iepr 2017 supply forms 1 and 2 - from Nate.xlsx]demand response plans'!O14</f>
    </nc>
  </rcc>
  <rcc rId="3116" sId="3">
    <oc r="N18">
      <f>'K:\2017\Regulatory Filings\CEC IEPR\supply forms\[CEC Iepr 2017 supply forms 1 and 2 - from Nate.xlsx]demand response plans'!P14</f>
    </oc>
    <nc r="N18">
      <f>'K:\2017\Regulatory Filings\CEC IEPR\supply forms\[CEC Iepr 2017 supply forms 1 and 2 - from Nate.xlsx]demand response plans'!P14</f>
    </nc>
  </rcc>
  <rcc rId="3117" sId="2" numFmtId="4">
    <oc r="E11">
      <v>2934.9661414699945</v>
    </oc>
    <nc r="E11">
      <f>'K:\2017\Regulatory Filings\CEC IEPR\supply forms\[CEC Iepr 2017 supply forms 1 and 2 - from Nate.xlsx]summary irp forecast 2-23'!AE30</f>
    </nc>
  </rcc>
  <rcc rId="3118" sId="2" numFmtId="4">
    <oc r="F11">
      <v>2942.2217092593546</v>
    </oc>
    <nc r="F11">
      <f>'K:\2017\Regulatory Filings\CEC IEPR\supply forms\[CEC Iepr 2017 supply forms 1 and 2 - from Nate.xlsx]summary irp forecast 2-23'!AF30</f>
    </nc>
  </rcc>
  <rcc rId="3119" sId="2" numFmtId="4">
    <oc r="G11">
      <v>2891.1213719115731</v>
    </oc>
    <nc r="G11">
      <f>'K:\2017\Regulatory Filings\CEC IEPR\supply forms\[CEC Iepr 2017 supply forms 1 and 2 - from Nate.xlsx]summary irp forecast 2-23'!AG30</f>
    </nc>
  </rcc>
  <rcc rId="3120" sId="2" numFmtId="4">
    <oc r="H11">
      <v>2900.2355562239923</v>
    </oc>
    <nc r="H11">
      <f>'K:\2017\Regulatory Filings\CEC IEPR\supply forms\[CEC Iepr 2017 supply forms 1 and 2 - from Nate.xlsx]summary irp forecast 2-23'!AH30</f>
    </nc>
  </rcc>
  <rcc rId="3121" sId="2" numFmtId="4">
    <oc r="I11">
      <v>2942.0217467681596</v>
    </oc>
    <nc r="I11">
      <f>'K:\2017\Regulatory Filings\CEC IEPR\supply forms\[CEC Iepr 2017 supply forms 1 and 2 - from Nate.xlsx]summary irp forecast 2-23'!AI30</f>
    </nc>
  </rcc>
  <rcc rId="3122" sId="2" numFmtId="4">
    <oc r="J11">
      <v>2960.7498644110747</v>
    </oc>
    <nc r="J11">
      <f>'K:\2017\Regulatory Filings\CEC IEPR\supply forms\[CEC Iepr 2017 supply forms 1 and 2 - from Nate.xlsx]summary irp forecast 2-23'!AJ30</f>
    </nc>
  </rcc>
  <rcc rId="3123" sId="2" numFmtId="4">
    <oc r="K11">
      <v>2976.8624225609506</v>
    </oc>
    <nc r="K11">
      <f>'K:\2017\Regulatory Filings\CEC IEPR\supply forms\[CEC Iepr 2017 supply forms 1 and 2 - from Nate.xlsx]summary irp forecast 2-23'!AK30</f>
    </nc>
  </rcc>
  <rcc rId="3124" sId="2" numFmtId="4">
    <oc r="L11">
      <v>2983.7637036652359</v>
    </oc>
    <nc r="L11">
      <f>'K:\2017\Regulatory Filings\CEC IEPR\supply forms\[CEC Iepr 2017 supply forms 1 and 2 - from Nate.xlsx]summary irp forecast 2-23'!AL30</f>
    </nc>
  </rcc>
  <rcc rId="3125" sId="2" numFmtId="4">
    <oc r="M11">
      <v>3001.4387810922713</v>
    </oc>
    <nc r="M11">
      <f>'K:\2017\Regulatory Filings\CEC IEPR\supply forms\[CEC Iepr 2017 supply forms 1 and 2 - from Nate.xlsx]summary irp forecast 2-23'!AM30</f>
    </nc>
  </rcc>
  <rcc rId="3126" sId="2" numFmtId="4">
    <oc r="N11">
      <v>3017.4213478571119</v>
    </oc>
    <nc r="N11">
      <f>'K:\2017\Regulatory Filings\CEC IEPR\supply forms\[CEC Iepr 2017 supply forms 1 and 2 - from Nate.xlsx]summary irp forecast 2-23'!AN30</f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4" sId="2">
    <oc r="E11">
      <f>'K:\2017\Regulatory Filings\CEC IEPR\supply forms\[CEC Iepr 2017 supply forms 1 and 2 - from Nate.xlsx]summary irp forecast 2-23'!AE30</f>
    </oc>
    <nc r="E11">
      <f>'K:\2017\Regulatory Filings\CEC IEPR\supply forms\[CEC Iepr 2017 supply forms 1 and 2 - from Nate.xlsx]summary irp forecast 2-23'!AE30</f>
    </nc>
  </rcc>
  <rcc rId="3135" sId="2">
    <oc r="F11">
      <f>'K:\2017\Regulatory Filings\CEC IEPR\supply forms\[CEC Iepr 2017 supply forms 1 and 2 - from Nate.xlsx]summary irp forecast 2-23'!AF30</f>
    </oc>
    <nc r="F11">
      <f>'K:\2017\Regulatory Filings\CEC IEPR\supply forms\[CEC Iepr 2017 supply forms 1 and 2 - from Nate.xlsx]summary irp forecast 2-23'!AF30</f>
    </nc>
  </rcc>
  <rcc rId="3136" sId="2">
    <oc r="G11">
      <f>'K:\2017\Regulatory Filings\CEC IEPR\supply forms\[CEC Iepr 2017 supply forms 1 and 2 - from Nate.xlsx]summary irp forecast 2-23'!AG30</f>
    </oc>
    <nc r="G11">
      <f>'K:\2017\Regulatory Filings\CEC IEPR\supply forms\[CEC Iepr 2017 supply forms 1 and 2 - from Nate.xlsx]summary irp forecast 2-23'!AG30</f>
    </nc>
  </rcc>
  <rcc rId="3137" sId="2">
    <oc r="H11">
      <f>'K:\2017\Regulatory Filings\CEC IEPR\supply forms\[CEC Iepr 2017 supply forms 1 and 2 - from Nate.xlsx]summary irp forecast 2-23'!AH30</f>
    </oc>
    <nc r="H11">
      <f>'K:\2017\Regulatory Filings\CEC IEPR\supply forms\[CEC Iepr 2017 supply forms 1 and 2 - from Nate.xlsx]summary irp forecast 2-23'!AH30</f>
    </nc>
  </rcc>
  <rcc rId="3138" sId="2">
    <oc r="I11">
      <f>'K:\2017\Regulatory Filings\CEC IEPR\supply forms\[CEC Iepr 2017 supply forms 1 and 2 - from Nate.xlsx]summary irp forecast 2-23'!AI30</f>
    </oc>
    <nc r="I11">
      <f>'K:\2017\Regulatory Filings\CEC IEPR\supply forms\[CEC Iepr 2017 supply forms 1 and 2 - from Nate.xlsx]summary irp forecast 2-23'!AI30</f>
    </nc>
  </rcc>
  <rcc rId="3139" sId="2">
    <oc r="J11">
      <f>'K:\2017\Regulatory Filings\CEC IEPR\supply forms\[CEC Iepr 2017 supply forms 1 and 2 - from Nate.xlsx]summary irp forecast 2-23'!AJ30</f>
    </oc>
    <nc r="J11">
      <f>'K:\2017\Regulatory Filings\CEC IEPR\supply forms\[CEC Iepr 2017 supply forms 1 and 2 - from Nate.xlsx]summary irp forecast 2-23'!AJ30</f>
    </nc>
  </rcc>
  <rcc rId="3140" sId="2">
    <oc r="K11">
      <f>'K:\2017\Regulatory Filings\CEC IEPR\supply forms\[CEC Iepr 2017 supply forms 1 and 2 - from Nate.xlsx]summary irp forecast 2-23'!AK30</f>
    </oc>
    <nc r="K11">
      <f>'K:\2017\Regulatory Filings\CEC IEPR\supply forms\[CEC Iepr 2017 supply forms 1 and 2 - from Nate.xlsx]summary irp forecast 2-23'!AK30</f>
    </nc>
  </rcc>
  <rcc rId="3141" sId="2">
    <oc r="L11">
      <f>'K:\2017\Regulatory Filings\CEC IEPR\supply forms\[CEC Iepr 2017 supply forms 1 and 2 - from Nate.xlsx]summary irp forecast 2-23'!AL30</f>
    </oc>
    <nc r="L11">
      <f>'K:\2017\Regulatory Filings\CEC IEPR\supply forms\[CEC Iepr 2017 supply forms 1 and 2 - from Nate.xlsx]summary irp forecast 2-23'!AL30</f>
    </nc>
  </rcc>
  <rcc rId="3142" sId="2">
    <oc r="M11">
      <f>'K:\2017\Regulatory Filings\CEC IEPR\supply forms\[CEC Iepr 2017 supply forms 1 and 2 - from Nate.xlsx]summary irp forecast 2-23'!AM30</f>
    </oc>
    <nc r="M11">
      <f>'K:\2017\Regulatory Filings\CEC IEPR\supply forms\[CEC Iepr 2017 supply forms 1 and 2 - from Nate.xlsx]summary irp forecast 2-23'!AM30</f>
    </nc>
  </rcc>
  <rcc rId="3143" sId="2">
    <oc r="N11">
      <f>'K:\2017\Regulatory Filings\CEC IEPR\supply forms\[CEC Iepr 2017 supply forms 1 and 2 - from Nate.xlsx]summary irp forecast 2-23'!AN30</f>
    </oc>
    <nc r="N11">
      <f>'K:\2017\Regulatory Filings\CEC IEPR\supply forms\[CEC Iepr 2017 supply forms 1 and 2 - from Nate.xlsx]summary irp forecast 2-23'!AN30</f>
    </nc>
  </rcc>
  <rcc rId="3144" sId="3">
    <oc r="F11">
      <f>'K:\2017\Regulatory Filings\CEC IEPR\supply forms\[CEC Iepr 2017 supply forms 1 and 2 - from Nate.xlsx]summary irp forecast 2-23'!$AC$5</f>
    </oc>
    <nc r="F11">
      <f>'K:\2017\Regulatory Filings\CEC IEPR\supply forms\[CEC Iepr 2017 supply forms 1 and 2 - from Nate.xlsx]summary irp forecast 2-23'!$AC$5</f>
    </nc>
  </rcc>
  <rcc rId="3145" sId="3">
    <oc r="G11">
      <f>'K:\2017\Regulatory Filings\CEC IEPR\supply forms\[CEC Iepr 2017 supply forms 1 and 2 - from Nate.xlsx]summary irp forecast 2-23'!$AC$6</f>
    </oc>
    <nc r="G11">
      <f>'K:\2017\Regulatory Filings\CEC IEPR\supply forms\[CEC Iepr 2017 supply forms 1 and 2 - from Nate.xlsx]summary irp forecast 2-23'!$AC$6</f>
    </nc>
  </rcc>
  <rcc rId="3146" sId="3">
    <oc r="H11">
      <f>'K:\2017\Regulatory Filings\CEC IEPR\supply forms\[CEC Iepr 2017 supply forms 1 and 2 - from Nate.xlsx]summary irp forecast 2-23'!$AC$7</f>
    </oc>
    <nc r="H11">
      <f>'K:\2017\Regulatory Filings\CEC IEPR\supply forms\[CEC Iepr 2017 supply forms 1 and 2 - from Nate.xlsx]summary irp forecast 2-23'!$AC$7</f>
    </nc>
  </rcc>
  <rcc rId="3147" sId="3">
    <oc r="I11">
      <f>'K:\2017\Regulatory Filings\CEC IEPR\supply forms\[CEC Iepr 2017 supply forms 1 and 2 - from Nate.xlsx]summary irp forecast 2-23'!$AC$8</f>
    </oc>
    <nc r="I11">
      <f>'K:\2017\Regulatory Filings\CEC IEPR\supply forms\[CEC Iepr 2017 supply forms 1 and 2 - from Nate.xlsx]summary irp forecast 2-23'!$AC$8</f>
    </nc>
  </rcc>
  <rcc rId="3148" sId="3">
    <oc r="J11">
      <f>'K:\2017\Regulatory Filings\CEC IEPR\supply forms\[CEC Iepr 2017 supply forms 1 and 2 - from Nate.xlsx]summary irp forecast 2-23'!$AC$9</f>
    </oc>
    <nc r="J11">
      <f>'K:\2017\Regulatory Filings\CEC IEPR\supply forms\[CEC Iepr 2017 supply forms 1 and 2 - from Nate.xlsx]summary irp forecast 2-23'!$AC$9</f>
    </nc>
  </rcc>
  <rcc rId="3149" sId="3">
    <oc r="K11">
      <f>'K:\2017\Regulatory Filings\CEC IEPR\supply forms\[CEC Iepr 2017 supply forms 1 and 2 - from Nate.xlsx]summary irp forecast 2-23'!$AC$10</f>
    </oc>
    <nc r="K11">
      <f>'K:\2017\Regulatory Filings\CEC IEPR\supply forms\[CEC Iepr 2017 supply forms 1 and 2 - from Nate.xlsx]summary irp forecast 2-23'!$AC$10</f>
    </nc>
  </rcc>
  <rcc rId="3150" sId="3">
    <oc r="L11">
      <f>'K:\2017\Regulatory Filings\CEC IEPR\supply forms\[CEC Iepr 2017 supply forms 1 and 2 - from Nate.xlsx]summary irp forecast 2-23'!$AC$11</f>
    </oc>
    <nc r="L11">
      <f>'K:\2017\Regulatory Filings\CEC IEPR\supply forms\[CEC Iepr 2017 supply forms 1 and 2 - from Nate.xlsx]summary irp forecast 2-23'!$AC$11</f>
    </nc>
  </rcc>
  <rcc rId="3151" sId="3">
    <oc r="M11">
      <f>'K:\2017\Regulatory Filings\CEC IEPR\supply forms\[CEC Iepr 2017 supply forms 1 and 2 - from Nate.xlsx]summary irp forecast 2-23'!$AC$12</f>
    </oc>
    <nc r="M11">
      <f>'K:\2017\Regulatory Filings\CEC IEPR\supply forms\[CEC Iepr 2017 supply forms 1 and 2 - from Nate.xlsx]summary irp forecast 2-23'!$AC$12</f>
    </nc>
  </rcc>
  <rcc rId="3152" sId="3">
    <oc r="N11">
      <f>'K:\2017\Regulatory Filings\CEC IEPR\supply forms\[CEC Iepr 2017 supply forms 1 and 2 - from Nate.xlsx]summary irp forecast 2-23'!$AC$13</f>
    </oc>
    <nc r="N11">
      <f>'K:\2017\Regulatory Filings\CEC IEPR\supply forms\[CEC Iepr 2017 supply forms 1 and 2 - from Nate.xlsx]summary irp forecast 2-23'!$AC$13</f>
    </nc>
  </rcc>
  <rcc rId="3153" sId="2">
    <oc r="E18">
      <f>'K:\2017\Regulatory Filings\CEC IEPR\supply forms\[CEC Iepr 2017 supply forms 1 and 2 - from Nate.xlsx]form s1'!E18</f>
    </oc>
    <nc r="E18">
      <f>'K:\2017\Regulatory Filings\CEC IEPR\supply forms\[CEC Iepr 2017 supply forms 1 and 2 - from Nate.xlsx]form s1'!E18</f>
    </nc>
  </rcc>
  <rcc rId="3154" sId="2">
    <oc r="F18">
      <f>'K:\2017\Regulatory Filings\CEC IEPR\supply forms\[CEC Iepr 2017 supply forms 1 and 2 - from Nate.xlsx]form s1'!F18</f>
    </oc>
    <nc r="F18">
      <f>'K:\2017\Regulatory Filings\CEC IEPR\supply forms\[CEC Iepr 2017 supply forms 1 and 2 - from Nate.xlsx]form s1'!F18</f>
    </nc>
  </rcc>
  <rcc rId="3155" sId="2">
    <oc r="G18">
      <f>'K:\2017\Regulatory Filings\CEC IEPR\supply forms\[CEC Iepr 2017 supply forms 1 and 2 - from Nate.xlsx]form s1'!G18</f>
    </oc>
    <nc r="G18">
      <f>'K:\2017\Regulatory Filings\CEC IEPR\supply forms\[CEC Iepr 2017 supply forms 1 and 2 - from Nate.xlsx]form s1'!G18</f>
    </nc>
  </rcc>
  <rcc rId="3156" sId="2">
    <oc r="H18">
      <f>'K:\2017\Regulatory Filings\CEC IEPR\supply forms\[CEC Iepr 2017 supply forms 1 and 2 - from Nate.xlsx]form s1'!H18</f>
    </oc>
    <nc r="H18">
      <f>'K:\2017\Regulatory Filings\CEC IEPR\supply forms\[CEC Iepr 2017 supply forms 1 and 2 - from Nate.xlsx]form s1'!H18</f>
    </nc>
  </rcc>
  <rcc rId="3157" sId="2">
    <oc r="I18">
      <f>'K:\2017\Regulatory Filings\CEC IEPR\supply forms\[CEC Iepr 2017 supply forms 1 and 2 - from Nate.xlsx]form s1'!I18</f>
    </oc>
    <nc r="I18">
      <f>'K:\2017\Regulatory Filings\CEC IEPR\supply forms\[CEC Iepr 2017 supply forms 1 and 2 - from Nate.xlsx]form s1'!I18</f>
    </nc>
  </rcc>
  <rcc rId="3158" sId="2">
    <oc r="J18">
      <f>'K:\2017\Regulatory Filings\CEC IEPR\supply forms\[CEC Iepr 2017 supply forms 1 and 2 - from Nate.xlsx]form s1'!J18</f>
    </oc>
    <nc r="J18">
      <f>'K:\2017\Regulatory Filings\CEC IEPR\supply forms\[CEC Iepr 2017 supply forms 1 and 2 - from Nate.xlsx]form s1'!J18</f>
    </nc>
  </rcc>
  <rcc rId="3159" sId="2">
    <oc r="K18">
      <f>'K:\2017\Regulatory Filings\CEC IEPR\supply forms\[CEC Iepr 2017 supply forms 1 and 2 - from Nate.xlsx]form s1'!K18</f>
    </oc>
    <nc r="K18">
      <f>'K:\2017\Regulatory Filings\CEC IEPR\supply forms\[CEC Iepr 2017 supply forms 1 and 2 - from Nate.xlsx]form s1'!K18</f>
    </nc>
  </rcc>
  <rcc rId="3160" sId="2">
    <oc r="L18">
      <f>'K:\2017\Regulatory Filings\CEC IEPR\supply forms\[CEC Iepr 2017 supply forms 1 and 2 - from Nate.xlsx]form s1'!L18</f>
    </oc>
    <nc r="L18">
      <f>'K:\2017\Regulatory Filings\CEC IEPR\supply forms\[CEC Iepr 2017 supply forms 1 and 2 - from Nate.xlsx]form s1'!L18</f>
    </nc>
  </rcc>
  <rcc rId="3161" sId="2">
    <oc r="M18">
      <f>'K:\2017\Regulatory Filings\CEC IEPR\supply forms\[CEC Iepr 2017 supply forms 1 and 2 - from Nate.xlsx]form s1'!M18</f>
    </oc>
    <nc r="M18">
      <f>'K:\2017\Regulatory Filings\CEC IEPR\supply forms\[CEC Iepr 2017 supply forms 1 and 2 - from Nate.xlsx]form s1'!M18</f>
    </nc>
  </rcc>
  <rcc rId="3162" sId="2">
    <oc r="N18">
      <f>'K:\2017\Regulatory Filings\CEC IEPR\supply forms\[CEC Iepr 2017 supply forms 1 and 2 - from Nate.xlsx]form s1'!N18</f>
    </oc>
    <nc r="N18">
      <f>'K:\2017\Regulatory Filings\CEC IEPR\supply forms\[CEC Iepr 2017 supply forms 1 and 2 - from Nate.xlsx]form s1'!N18</f>
    </nc>
  </rcc>
  <rcc rId="3163" sId="3">
    <oc r="E18">
      <f>'K:\2017\Regulatory Filings\CEC IEPR\supply forms\[CEC Iepr 2017 supply forms 1 and 2 - from Nate.xlsx]demand response plans'!G14</f>
    </oc>
    <nc r="E18">
      <f>'K:\2017\Regulatory Filings\CEC IEPR\supply forms\[CEC Iepr 2017 supply forms 1 and 2 - from Nate.xlsx]demand response plans'!G14</f>
    </nc>
  </rcc>
  <rcc rId="3164" sId="3">
    <oc r="F18">
      <f>'K:\2017\Regulatory Filings\CEC IEPR\supply forms\[CEC Iepr 2017 supply forms 1 and 2 - from Nate.xlsx]demand response plans'!H14</f>
    </oc>
    <nc r="F18">
      <f>'K:\2017\Regulatory Filings\CEC IEPR\supply forms\[CEC Iepr 2017 supply forms 1 and 2 - from Nate.xlsx]demand response plans'!H14</f>
    </nc>
  </rcc>
  <rcc rId="3165" sId="3">
    <oc r="G18">
      <f>'K:\2017\Regulatory Filings\CEC IEPR\supply forms\[CEC Iepr 2017 supply forms 1 and 2 - from Nate.xlsx]demand response plans'!I14</f>
    </oc>
    <nc r="G18">
      <f>'K:\2017\Regulatory Filings\CEC IEPR\supply forms\[CEC Iepr 2017 supply forms 1 and 2 - from Nate.xlsx]demand response plans'!I14</f>
    </nc>
  </rcc>
  <rcc rId="3166" sId="3">
    <oc r="H18">
      <f>'K:\2017\Regulatory Filings\CEC IEPR\supply forms\[CEC Iepr 2017 supply forms 1 and 2 - from Nate.xlsx]demand response plans'!J14</f>
    </oc>
    <nc r="H18">
      <f>'K:\2017\Regulatory Filings\CEC IEPR\supply forms\[CEC Iepr 2017 supply forms 1 and 2 - from Nate.xlsx]demand response plans'!J14</f>
    </nc>
  </rcc>
  <rcc rId="3167" sId="3">
    <oc r="I18">
      <f>'K:\2017\Regulatory Filings\CEC IEPR\supply forms\[CEC Iepr 2017 supply forms 1 and 2 - from Nate.xlsx]demand response plans'!K14</f>
    </oc>
    <nc r="I18">
      <f>'K:\2017\Regulatory Filings\CEC IEPR\supply forms\[CEC Iepr 2017 supply forms 1 and 2 - from Nate.xlsx]demand response plans'!K14</f>
    </nc>
  </rcc>
  <rcc rId="3168" sId="3">
    <oc r="J18">
      <f>'K:\2017\Regulatory Filings\CEC IEPR\supply forms\[CEC Iepr 2017 supply forms 1 and 2 - from Nate.xlsx]demand response plans'!L14</f>
    </oc>
    <nc r="J18">
      <f>'K:\2017\Regulatory Filings\CEC IEPR\supply forms\[CEC Iepr 2017 supply forms 1 and 2 - from Nate.xlsx]demand response plans'!L14</f>
    </nc>
  </rcc>
  <rcc rId="3169" sId="3">
    <oc r="K18">
      <f>'K:\2017\Regulatory Filings\CEC IEPR\supply forms\[CEC Iepr 2017 supply forms 1 and 2 - from Nate.xlsx]demand response plans'!M14</f>
    </oc>
    <nc r="K18">
      <f>'K:\2017\Regulatory Filings\CEC IEPR\supply forms\[CEC Iepr 2017 supply forms 1 and 2 - from Nate.xlsx]demand response plans'!M14</f>
    </nc>
  </rcc>
  <rcc rId="3170" sId="3">
    <oc r="L18">
      <f>'K:\2017\Regulatory Filings\CEC IEPR\supply forms\[CEC Iepr 2017 supply forms 1 and 2 - from Nate.xlsx]demand response plans'!N14</f>
    </oc>
    <nc r="L18">
      <f>'K:\2017\Regulatory Filings\CEC IEPR\supply forms\[CEC Iepr 2017 supply forms 1 and 2 - from Nate.xlsx]demand response plans'!N14</f>
    </nc>
  </rcc>
  <rcc rId="3171" sId="3">
    <oc r="M18">
      <f>'K:\2017\Regulatory Filings\CEC IEPR\supply forms\[CEC Iepr 2017 supply forms 1 and 2 - from Nate.xlsx]demand response plans'!O14</f>
    </oc>
    <nc r="M18">
      <f>'K:\2017\Regulatory Filings\CEC IEPR\supply forms\[CEC Iepr 2017 supply forms 1 and 2 - from Nate.xlsx]demand response plans'!O14</f>
    </nc>
  </rcc>
  <rcc rId="3172" sId="3">
    <oc r="N18">
      <f>'K:\2017\Regulatory Filings\CEC IEPR\supply forms\[CEC Iepr 2017 supply forms 1 and 2 - from Nate.xlsx]demand response plans'!P14</f>
    </oc>
    <nc r="N18">
      <f>'K:\2017\Regulatory Filings\CEC IEPR\supply forms\[CEC Iepr 2017 supply forms 1 and 2 - from Nate.xlsx]demand response plans'!P14</f>
    </nc>
  </rcc>
  <rcc rId="3173" sId="3">
    <oc r="E11">
      <f>'K:\2017\Regulatory Filings\CEC IEPR\supply forms\[CEC Iepr 2017 supply forms 1 and 2 - from Nate.xlsx]summary irp forecast 2-23'!AC4</f>
    </oc>
    <nc r="E11">
      <f>'K:\2017\Regulatory Filings\CEC IEPR\supply forms\[CEC Iepr 2017 supply forms 1 and 2 - from Nate.xlsx]summary irp forecast 2-23'!AE5</f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1" sId="3">
    <oc r="F11">
      <f>'K:\2017\Regulatory Filings\CEC IEPR\supply forms\[CEC Iepr 2017 supply forms 1 and 2 - from Nate.xlsx]summary irp forecast 2-23'!$AC$5</f>
    </oc>
    <nc r="F11">
      <f>'K:\2017\Regulatory Filings\CEC IEPR\supply forms\[CEC Iepr 2017 supply forms 1 and 2 - from Nate.xlsx]summary irp forecast 2-23'!AF5</f>
    </nc>
  </rcc>
  <rcc rId="3182" sId="3" odxf="1" dxf="1">
    <oc r="G11">
      <f>'K:\2017\Regulatory Filings\CEC IEPR\supply forms\[CEC Iepr 2017 supply forms 1 and 2 - from Nate.xlsx]summary irp forecast 2-23'!$AC$6</f>
    </oc>
    <nc r="G11">
      <f>'K:\2017\Regulatory Filings\CEC IEPR\supply forms\[CEC Iepr 2017 supply forms 1 and 2 - from Nate.xlsx]summary irp forecast 2-23'!AG5</f>
    </nc>
    <odxf>
      <alignment vertical="top" readingOrder="0"/>
    </odxf>
    <ndxf>
      <alignment vertical="center" readingOrder="0"/>
    </ndxf>
  </rcc>
  <rcc rId="3183" sId="3" odxf="1" dxf="1">
    <oc r="H11">
      <f>'K:\2017\Regulatory Filings\CEC IEPR\supply forms\[CEC Iepr 2017 supply forms 1 and 2 - from Nate.xlsx]summary irp forecast 2-23'!$AC$7</f>
    </oc>
    <nc r="H11">
      <f>'K:\2017\Regulatory Filings\CEC IEPR\supply forms\[CEC Iepr 2017 supply forms 1 and 2 - from Nate.xlsx]summary irp forecast 2-23'!AH5</f>
    </nc>
    <odxf>
      <alignment vertical="top" readingOrder="0"/>
    </odxf>
    <ndxf>
      <alignment vertical="center" readingOrder="0"/>
    </ndxf>
  </rcc>
  <rcc rId="3184" sId="3" odxf="1" dxf="1">
    <oc r="I11">
      <f>'K:\2017\Regulatory Filings\CEC IEPR\supply forms\[CEC Iepr 2017 supply forms 1 and 2 - from Nate.xlsx]summary irp forecast 2-23'!$AC$8</f>
    </oc>
    <nc r="I11">
      <f>'K:\2017\Regulatory Filings\CEC IEPR\supply forms\[CEC Iepr 2017 supply forms 1 and 2 - from Nate.xlsx]summary irp forecast 2-23'!AI5</f>
    </nc>
    <odxf>
      <alignment vertical="top" readingOrder="0"/>
    </odxf>
    <ndxf>
      <alignment vertical="center" readingOrder="0"/>
    </ndxf>
  </rcc>
  <rcc rId="3185" sId="3" odxf="1" dxf="1">
    <oc r="J11">
      <f>'K:\2017\Regulatory Filings\CEC IEPR\supply forms\[CEC Iepr 2017 supply forms 1 and 2 - from Nate.xlsx]summary irp forecast 2-23'!$AC$9</f>
    </oc>
    <nc r="J11">
      <f>'K:\2017\Regulatory Filings\CEC IEPR\supply forms\[CEC Iepr 2017 supply forms 1 and 2 - from Nate.xlsx]summary irp forecast 2-23'!AJ5</f>
    </nc>
    <odxf>
      <alignment vertical="top" readingOrder="0"/>
    </odxf>
    <ndxf>
      <alignment vertical="center" readingOrder="0"/>
    </ndxf>
  </rcc>
  <rcc rId="3186" sId="3" odxf="1" dxf="1">
    <oc r="K11">
      <f>'K:\2017\Regulatory Filings\CEC IEPR\supply forms\[CEC Iepr 2017 supply forms 1 and 2 - from Nate.xlsx]summary irp forecast 2-23'!$AC$10</f>
    </oc>
    <nc r="K11">
      <f>'K:\2017\Regulatory Filings\CEC IEPR\supply forms\[CEC Iepr 2017 supply forms 1 and 2 - from Nate.xlsx]summary irp forecast 2-23'!AK5</f>
    </nc>
    <odxf>
      <alignment vertical="top" readingOrder="0"/>
    </odxf>
    <ndxf>
      <alignment vertical="center" readingOrder="0"/>
    </ndxf>
  </rcc>
  <rcc rId="3187" sId="3" odxf="1" dxf="1">
    <oc r="L11">
      <f>'K:\2017\Regulatory Filings\CEC IEPR\supply forms\[CEC Iepr 2017 supply forms 1 and 2 - from Nate.xlsx]summary irp forecast 2-23'!$AC$11</f>
    </oc>
    <nc r="L11">
      <f>'K:\2017\Regulatory Filings\CEC IEPR\supply forms\[CEC Iepr 2017 supply forms 1 and 2 - from Nate.xlsx]summary irp forecast 2-23'!AL5</f>
    </nc>
    <odxf>
      <alignment vertical="top" readingOrder="0"/>
    </odxf>
    <ndxf>
      <alignment vertical="center" readingOrder="0"/>
    </ndxf>
  </rcc>
  <rcc rId="3188" sId="3" odxf="1" dxf="1">
    <oc r="M11">
      <f>'K:\2017\Regulatory Filings\CEC IEPR\supply forms\[CEC Iepr 2017 supply forms 1 and 2 - from Nate.xlsx]summary irp forecast 2-23'!$AC$12</f>
    </oc>
    <nc r="M11">
      <f>'K:\2017\Regulatory Filings\CEC IEPR\supply forms\[CEC Iepr 2017 supply forms 1 and 2 - from Nate.xlsx]summary irp forecast 2-23'!AM5</f>
    </nc>
    <odxf>
      <alignment vertical="top" readingOrder="0"/>
    </odxf>
    <ndxf>
      <alignment vertical="center" readingOrder="0"/>
    </ndxf>
  </rcc>
  <rcc rId="3189" sId="3" odxf="1" dxf="1">
    <oc r="N11">
      <f>'K:\2017\Regulatory Filings\CEC IEPR\supply forms\[CEC Iepr 2017 supply forms 1 and 2 - from Nate.xlsx]summary irp forecast 2-23'!$AC$13</f>
    </oc>
    <nc r="N11">
      <f>'K:\2017\Regulatory Filings\CEC IEPR\supply forms\[CEC Iepr 2017 supply forms 1 and 2 - from Nate.xlsx]summary irp forecast 2-23'!AN5</f>
    </nc>
    <odxf>
      <alignment vertical="top" readingOrder="0"/>
    </odxf>
    <ndxf>
      <alignment vertical="center" readingOrder="0"/>
    </ndxf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0" sId="3" odxf="1" dxf="1" numFmtId="4">
    <oc r="C19">
      <v>0</v>
    </oc>
    <nc r="C19"/>
    <odxf>
      <font>
        <color rgb="FF008000"/>
      </font>
    </odxf>
    <ndxf>
      <font>
        <color rgb="FF008000"/>
      </font>
    </ndxf>
  </rcc>
  <rcc rId="3191" sId="3" odxf="1" dxf="1" numFmtId="4">
    <oc r="D19">
      <v>0</v>
    </oc>
    <nc r="D19"/>
    <odxf>
      <font>
        <color rgb="FF008000"/>
      </font>
    </odxf>
    <ndxf>
      <font>
        <color rgb="FF008000"/>
      </font>
    </ndxf>
  </rcc>
  <rcc rId="3192" sId="3">
    <oc r="O17" t="inlineStr">
      <is>
        <t>EE</t>
      </is>
    </oc>
    <nc r="O17"/>
  </rcc>
  <rcc rId="3193" sId="2" odxf="1" dxf="1">
    <oc r="F7" t="inlineStr">
      <is>
        <t>2018 MW numbers are illustrative.</t>
      </is>
    </oc>
    <nc r="F7"/>
    <odxf>
      <font>
        <b val="0"/>
      </font>
      <numFmt numFmtId="164" formatCode="[$-409]mmm\-yy;@"/>
      <fill>
        <patternFill patternType="solid">
          <bgColor indexed="42"/>
        </patternFill>
      </fill>
      <alignment indent="0" readingOrder="0"/>
    </odxf>
    <ndxf>
      <font>
        <b/>
      </font>
      <numFmt numFmtId="6" formatCode="#,##0_);[Red]\(#,##0\)"/>
      <fill>
        <patternFill patternType="none">
          <bgColor indexed="65"/>
        </patternFill>
      </fill>
      <alignment indent="1" readingOrder="0"/>
    </ndxf>
  </rcc>
  <rfmt sheetId="2" sqref="G7" start="0" length="0">
    <dxf>
      <font>
        <b/>
      </font>
      <numFmt numFmtId="6" formatCode="#,##0_);[Red]\(#,##0\)"/>
      <fill>
        <patternFill patternType="none">
          <bgColor indexed="65"/>
        </patternFill>
      </fill>
      <alignment indent="1" readingOrder="0"/>
    </dxf>
  </rfmt>
  <rfmt sheetId="2" sqref="H7" start="0" length="0">
    <dxf>
      <font>
        <sz val="12"/>
        <color auto="1"/>
        <name val="Times New Roman"/>
        <scheme val="none"/>
      </font>
      <numFmt numFmtId="0" formatCode="General"/>
      <fill>
        <patternFill patternType="none">
          <bgColor indexed="65"/>
        </patternFill>
      </fill>
    </dxf>
  </rfmt>
  <rfmt sheetId="2" sqref="I7" start="0" length="0">
    <dxf>
      <font>
        <sz val="12"/>
        <color auto="1"/>
        <name val="Times New Roman"/>
        <scheme val="none"/>
      </font>
      <numFmt numFmtId="3" formatCode="#,##0"/>
    </dxf>
  </rfmt>
  <rcc rId="3194" sId="3" odxf="1" dxf="1">
    <oc r="F7" t="inlineStr">
      <is>
        <t>2018 GWh numbers are illustrative.</t>
      </is>
    </oc>
    <nc r="F7"/>
    <odxf>
      <font>
        <b val="0"/>
      </font>
      <numFmt numFmtId="164" formatCode="[$-409]mmm\-yy;@"/>
      <fill>
        <patternFill patternType="solid">
          <bgColor theme="9" tint="0.59996337778862885"/>
        </patternFill>
      </fill>
      <alignment indent="0" readingOrder="0"/>
    </odxf>
    <ndxf>
      <font>
        <b/>
      </font>
      <numFmt numFmtId="6" formatCode="#,##0_);[Red]\(#,##0\)"/>
      <fill>
        <patternFill patternType="none">
          <bgColor indexed="65"/>
        </patternFill>
      </fill>
      <alignment indent="1" readingOrder="0"/>
    </ndxf>
  </rcc>
  <rfmt sheetId="3" sqref="G7" start="0" length="0">
    <dxf>
      <font>
        <b/>
      </font>
      <numFmt numFmtId="6" formatCode="#,##0_);[Red]\(#,##0\)"/>
      <fill>
        <patternFill patternType="none">
          <bgColor indexed="65"/>
        </patternFill>
      </fill>
    </dxf>
  </rfmt>
  <rfmt sheetId="3" sqref="H7" start="0" length="0">
    <dxf>
      <font>
        <sz val="12"/>
        <color auto="1"/>
        <name val="Times New Roman"/>
        <scheme val="none"/>
      </font>
      <numFmt numFmtId="0" formatCode="General"/>
      <fill>
        <patternFill patternType="none">
          <bgColor indexed="65"/>
        </patternFill>
      </fill>
      <alignment indent="0" readingOrder="0"/>
    </dxf>
  </rfmt>
  <rfmt sheetId="3" sqref="I7" start="0" length="0">
    <dxf>
      <font>
        <sz val="12"/>
        <color auto="1"/>
        <name val="Times New Roman"/>
        <scheme val="none"/>
      </font>
      <numFmt numFmtId="3" formatCode="#,##0"/>
      <fill>
        <patternFill patternType="none">
          <bgColor indexed="65"/>
        </patternFill>
      </fill>
      <alignment indent="0" readingOrder="0"/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2" sId="3" numFmtId="4">
    <oc r="E29">
      <v>3448.7488622167657</v>
    </oc>
    <nc r="E29">
      <f>'K:\2017\Regulatory Filings\CEC IEPR\supply forms\[SMUD_2017_IEPR_Supply_Forms - CF Edits.xlsx]S-2 Energy Balance'!E29</f>
    </nc>
  </rcc>
  <rcc rId="3203" sId="3" numFmtId="4">
    <oc r="E30">
      <v>252.63144276126997</v>
    </oc>
    <nc r="E30">
      <f>'K:\2017\Regulatory Filings\CEC IEPR\supply forms\[SMUD_2017_IEPR_Supply_Forms - CF Edits.xlsx]S-2 Energy Balance'!E30</f>
    </nc>
  </rcc>
  <rcc rId="3204" sId="3" numFmtId="4">
    <oc r="E31">
      <v>645.35527727313001</v>
    </oc>
    <nc r="E31">
      <f>'K:\2017\Regulatory Filings\CEC IEPR\supply forms\[SMUD_2017_IEPR_Supply_Forms - CF Edits.xlsx]S-2 Energy Balance'!E31</f>
    </nc>
  </rcc>
  <rcc rId="3205" sId="3" numFmtId="4">
    <oc r="E32">
      <v>1.728</v>
    </oc>
    <nc r="E32">
      <f>'K:\2017\Regulatory Filings\CEC IEPR\supply forms\[SMUD_2017_IEPR_Supply_Forms - CF Edits.xlsx]S-2 Energy Balance'!E32</f>
    </nc>
  </rcc>
  <rcc rId="3206" sId="3" numFmtId="4">
    <oc r="E33">
      <v>627.25680670551992</v>
    </oc>
    <nc r="E33">
      <f>'K:\2017\Regulatory Filings\CEC IEPR\supply forms\[SMUD_2017_IEPR_Supply_Forms - CF Edits.xlsx]S-2 Energy Balance'!E33</f>
    </nc>
  </rcc>
  <rcc rId="3207" sId="3" numFmtId="4">
    <oc r="F29">
      <v>3123.4426385566844</v>
    </oc>
    <nc r="F29">
      <f>'K:\2017\Regulatory Filings\CEC IEPR\supply forms\[SMUD_2017_IEPR_Supply_Forms - CF Edits.xlsx]S-2 Energy Balance'!F29</f>
    </nc>
  </rcc>
  <rcc rId="3208" sId="3" numFmtId="4">
    <oc r="G29">
      <v>3221.6110220517185</v>
    </oc>
    <nc r="G29">
      <f>'K:\2017\Regulatory Filings\CEC IEPR\supply forms\[SMUD_2017_IEPR_Supply_Forms - CF Edits.xlsx]S-2 Energy Balance'!G29</f>
    </nc>
  </rcc>
  <rcc rId="3209" sId="3" numFmtId="4">
    <oc r="H29">
      <v>3028.1075514548284</v>
    </oc>
    <nc r="H29">
      <f>'K:\2017\Regulatory Filings\CEC IEPR\supply forms\[SMUD_2017_IEPR_Supply_Forms - CF Edits.xlsx]S-2 Energy Balance'!H29</f>
    </nc>
  </rcc>
  <rcc rId="3210" sId="3" numFmtId="4">
    <oc r="F30">
      <v>355.97621301260995</v>
    </oc>
    <nc r="F30">
      <f>'K:\2017\Regulatory Filings\CEC IEPR\supply forms\[SMUD_2017_IEPR_Supply_Forms - CF Edits.xlsx]S-2 Energy Balance'!F30</f>
    </nc>
  </rcc>
  <rcc rId="3211" sId="3" numFmtId="4">
    <oc r="G30">
      <v>298.36236551329011</v>
    </oc>
    <nc r="G30">
      <f>'K:\2017\Regulatory Filings\CEC IEPR\supply forms\[SMUD_2017_IEPR_Supply_Forms - CF Edits.xlsx]S-2 Energy Balance'!G30</f>
    </nc>
  </rcc>
  <rcc rId="3212" sId="3" numFmtId="4">
    <oc r="H30">
      <v>262.78447427873999</v>
    </oc>
    <nc r="H30">
      <f>'K:\2017\Regulatory Filings\CEC IEPR\supply forms\[SMUD_2017_IEPR_Supply_Forms - CF Edits.xlsx]S-2 Energy Balance'!H30</f>
    </nc>
  </rcc>
  <rcc rId="3213" sId="3" numFmtId="4">
    <oc r="F31">
      <v>855.92593750440005</v>
    </oc>
    <nc r="F31">
      <f>'K:\2017\Regulatory Filings\CEC IEPR\supply forms\[SMUD_2017_IEPR_Supply_Forms - CF Edits.xlsx]S-2 Energy Balance'!F31</f>
    </nc>
  </rcc>
  <rcc rId="3214" sId="3" numFmtId="4">
    <oc r="G31">
      <v>839.06789241147999</v>
    </oc>
    <nc r="G31">
      <f>'K:\2017\Regulatory Filings\CEC IEPR\supply forms\[SMUD_2017_IEPR_Supply_Forms - CF Edits.xlsx]S-2 Energy Balance'!G31</f>
    </nc>
  </rcc>
  <rcc rId="3215" sId="3" numFmtId="4">
    <oc r="H31">
      <v>772.07103002707004</v>
    </oc>
    <nc r="H31">
      <f>'K:\2017\Regulatory Filings\CEC IEPR\supply forms\[SMUD_2017_IEPR_Supply_Forms - CF Edits.xlsx]S-2 Energy Balance'!H31</f>
    </nc>
  </rcc>
  <rcc rId="3216" sId="3" numFmtId="4">
    <oc r="F32">
      <v>2.16</v>
    </oc>
    <nc r="F32">
      <f>'K:\2017\Regulatory Filings\CEC IEPR\supply forms\[SMUD_2017_IEPR_Supply_Forms - CF Edits.xlsx]S-2 Energy Balance'!F32</f>
    </nc>
  </rcc>
  <rcc rId="3217" sId="3" numFmtId="4">
    <oc r="G32">
      <v>1.728</v>
    </oc>
    <nc r="G32">
      <f>'K:\2017\Regulatory Filings\CEC IEPR\supply forms\[SMUD_2017_IEPR_Supply_Forms - CF Edits.xlsx]S-2 Energy Balance'!G32</f>
    </nc>
  </rcc>
  <rcc rId="3218" sId="3" numFmtId="4">
    <oc r="H32">
      <v>1.728</v>
    </oc>
    <nc r="H32">
      <f>'K:\2017\Regulatory Filings\CEC IEPR\supply forms\[SMUD_2017_IEPR_Supply_Forms - CF Edits.xlsx]S-2 Energy Balance'!H32</f>
    </nc>
  </rcc>
  <rcc rId="3219" sId="3" numFmtId="4">
    <oc r="F33">
      <v>831.77822483618002</v>
    </oc>
    <nc r="F33">
      <f>'K:\2017\Regulatory Filings\CEC IEPR\supply forms\[SMUD_2017_IEPR_Supply_Forms - CF Edits.xlsx]S-2 Energy Balance'!F33</f>
    </nc>
  </rcc>
  <rcc rId="3220" sId="3" numFmtId="4">
    <oc r="G33">
      <v>726.08502084780002</v>
    </oc>
    <nc r="G33">
      <f>'K:\2017\Regulatory Filings\CEC IEPR\supply forms\[SMUD_2017_IEPR_Supply_Forms - CF Edits.xlsx]S-2 Energy Balance'!G33</f>
    </nc>
  </rcc>
  <rcc rId="3221" sId="3" numFmtId="4">
    <oc r="H33">
      <v>734.01177076379008</v>
    </oc>
    <nc r="H33">
      <f>'K:\2017\Regulatory Filings\CEC IEPR\supply forms\[SMUD_2017_IEPR_Supply_Forms - CF Edits.xlsx]S-2 Energy Balance'!H33</f>
    </nc>
  </rcc>
  <rfmt sheetId="3" sqref="E29:H33">
    <dxf>
      <fill>
        <patternFill patternType="solid">
          <bgColor theme="7" tint="0.59999389629810485"/>
        </patternFill>
      </fill>
    </dxf>
  </rfmt>
  <rcc rId="3222" sId="3" numFmtId="4">
    <oc r="E38">
      <v>1554.4112275664397</v>
    </oc>
    <nc r="E38">
      <f>'K:\2017\Regulatory Filings\CEC IEPR\supply forms\[SMUD_2017_IEPR_Supply_Forms - CF Edits.xlsx]S-2 Energy Balance'!E43</f>
    </nc>
  </rcc>
  <rcc rId="3223" sId="3" numFmtId="4">
    <oc r="E39">
      <v>61.693775087679995</v>
    </oc>
    <nc r="E39">
      <f>'K:\2017\Regulatory Filings\CEC IEPR\supply forms\[SMUD_2017_IEPR_Supply_Forms - CF Edits.xlsx]S-2 Energy Balance'!E44</f>
    </nc>
  </rcc>
  <rcc rId="3224" sId="3" numFmtId="4">
    <oc r="F38">
      <v>1601.64817802627</v>
    </oc>
    <nc r="F38">
      <f>'K:\2017\Regulatory Filings\CEC IEPR\supply forms\[SMUD_2017_IEPR_Supply_Forms - CF Edits.xlsx]S-2 Energy Balance'!F43</f>
    </nc>
  </rcc>
  <rcc rId="3225" sId="3" numFmtId="4">
    <oc r="G38">
      <v>1612.94977079106</v>
    </oc>
    <nc r="G38">
      <f>'K:\2017\Regulatory Filings\CEC IEPR\supply forms\[SMUD_2017_IEPR_Supply_Forms - CF Edits.xlsx]S-2 Energy Balance'!G43</f>
    </nc>
  </rcc>
  <rcc rId="3226" sId="3" numFmtId="4">
    <oc r="H38">
      <v>1612.1181195084498</v>
    </oc>
    <nc r="H38">
      <f>'K:\2017\Regulatory Filings\CEC IEPR\supply forms\[SMUD_2017_IEPR_Supply_Forms - CF Edits.xlsx]S-2 Energy Balance'!H43</f>
    </nc>
  </rcc>
  <rcc rId="3227" sId="3" numFmtId="4">
    <oc r="F39">
      <v>63.051729066670006</v>
    </oc>
    <nc r="F39">
      <f>'K:\2017\Regulatory Filings\CEC IEPR\supply forms\[SMUD_2017_IEPR_Supply_Forms - CF Edits.xlsx]S-2 Energy Balance'!F44</f>
    </nc>
  </rcc>
  <rcc rId="3228" sId="3" numFmtId="4">
    <oc r="G39">
      <v>70.453926721919998</v>
    </oc>
    <nc r="G39">
      <f>'K:\2017\Regulatory Filings\CEC IEPR\supply forms\[SMUD_2017_IEPR_Supply_Forms - CF Edits.xlsx]S-2 Energy Balance'!G44</f>
    </nc>
  </rcc>
  <rcc rId="3229" sId="3" numFmtId="4">
    <oc r="H39">
      <v>70.456105564929999</v>
    </oc>
    <nc r="H39">
      <f>'K:\2017\Regulatory Filings\CEC IEPR\supply forms\[SMUD_2017_IEPR_Supply_Forms - CF Edits.xlsx]S-2 Energy Balance'!H44</f>
    </nc>
  </rcc>
  <rfmt sheetId="3" sqref="E38:H39">
    <dxf>
      <fill>
        <patternFill patternType="solid">
          <bgColor theme="7" tint="0.59999389629810485"/>
        </patternFill>
      </fill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7" sId="3" numFmtId="4">
    <oc r="E41">
      <v>251.80000000051007</v>
    </oc>
    <nc r="E41">
      <f>'K:\2017\Regulatory Filings\CEC IEPR\supply forms\[SMUD_2017_IEPR_Supply_Forms - CF Edits.xlsx]S-2 Energy Balance'!E50</f>
    </nc>
  </rcc>
  <rcc rId="3238" sId="3" numFmtId="4">
    <oc r="F41">
      <v>572.2032291912501</v>
    </oc>
    <nc r="F41">
      <f>'K:\2017\Regulatory Filings\CEC IEPR\supply forms\[SMUD_2017_IEPR_Supply_Forms - CF Edits.xlsx]S-2 Energy Balance'!F50</f>
    </nc>
  </rcc>
  <rcc rId="3239" sId="3" numFmtId="4">
    <oc r="G41">
      <v>618.00000000015007</v>
    </oc>
    <nc r="G41">
      <f>'K:\2017\Regulatory Filings\CEC IEPR\supply forms\[SMUD_2017_IEPR_Supply_Forms - CF Edits.xlsx]S-2 Energy Balance'!G50</f>
    </nc>
  </rcc>
  <rcc rId="3240" sId="3" numFmtId="4">
    <oc r="H41">
      <v>619.21145253941995</v>
    </oc>
    <nc r="H41">
      <f>'K:\2017\Regulatory Filings\CEC IEPR\supply forms\[SMUD_2017_IEPR_Supply_Forms - CF Edits.xlsx]S-2 Energy Balance'!H50</f>
    </nc>
  </rcc>
  <rfmt sheetId="3" sqref="E41:H41">
    <dxf>
      <fill>
        <patternFill patternType="solid">
          <bgColor theme="7" tint="0.59999389629810485"/>
        </patternFill>
      </fill>
    </dxf>
  </rfmt>
  <rcc rId="3241" sId="3" numFmtId="4">
    <oc r="E55">
      <v>23</v>
    </oc>
    <nc r="E55">
      <f>'K:\2017\Regulatory Filings\CEC IEPR\supply forms\[SMUD_2017_IEPR_Supply_Forms - CF Edits.xlsx]S-2 Energy Balance'!E64</f>
    </nc>
  </rcc>
  <rcc rId="3242" sId="3" numFmtId="4">
    <oc r="F55">
      <v>23</v>
    </oc>
    <nc r="F55">
      <f>'K:\2017\Regulatory Filings\CEC IEPR\supply forms\[SMUD_2017_IEPR_Supply_Forms - CF Edits.xlsx]S-2 Energy Balance'!F64</f>
    </nc>
  </rcc>
  <rcc rId="3243" sId="3" numFmtId="4">
    <oc r="G55">
      <v>23</v>
    </oc>
    <nc r="G55">
      <f>'K:\2017\Regulatory Filings\CEC IEPR\supply forms\[SMUD_2017_IEPR_Supply_Forms - CF Edits.xlsx]S-2 Energy Balance'!G64</f>
    </nc>
  </rcc>
  <rcc rId="3244" sId="3" numFmtId="4">
    <oc r="H55">
      <v>23</v>
    </oc>
    <nc r="H55">
      <f>'K:\2017\Regulatory Filings\CEC IEPR\supply forms\[SMUD_2017_IEPR_Supply_Forms - CF Edits.xlsx]S-2 Energy Balance'!H64</f>
    </nc>
  </rcc>
  <rcc rId="3245" sId="3" numFmtId="4">
    <oc r="E56">
      <v>21</v>
    </oc>
    <nc r="E56">
      <f>'K:\2017\Regulatory Filings\CEC IEPR\supply forms\[SMUD_2017_IEPR_Supply_Forms - CF Edits.xlsx]S-2 Energy Balance'!E65</f>
    </nc>
  </rcc>
  <rcc rId="3246" sId="3" numFmtId="4">
    <oc r="F56">
      <v>21</v>
    </oc>
    <nc r="F56">
      <f>'K:\2017\Regulatory Filings\CEC IEPR\supply forms\[SMUD_2017_IEPR_Supply_Forms - CF Edits.xlsx]S-2 Energy Balance'!F65</f>
    </nc>
  </rcc>
  <rcc rId="3247" sId="3" numFmtId="4">
    <oc r="G56">
      <v>21</v>
    </oc>
    <nc r="G56">
      <f>'K:\2017\Regulatory Filings\CEC IEPR\supply forms\[SMUD_2017_IEPR_Supply_Forms - CF Edits.xlsx]S-2 Energy Balance'!G65</f>
    </nc>
  </rcc>
  <rcc rId="3248" sId="3" numFmtId="4">
    <oc r="H56">
      <v>21</v>
    </oc>
    <nc r="H56">
      <f>'K:\2017\Regulatory Filings\CEC IEPR\supply forms\[SMUD_2017_IEPR_Supply_Forms - CF Edits.xlsx]S-2 Energy Balance'!H65</f>
    </nc>
  </rcc>
  <rcc rId="3249" sId="3" numFmtId="4">
    <oc r="E57">
      <v>0</v>
    </oc>
    <nc r="E57">
      <f>'K:\2017\Regulatory Filings\CEC IEPR\supply forms\[SMUD_2017_IEPR_Supply_Forms - CF Edits.xlsx]S-2 Energy Balance'!E66</f>
    </nc>
  </rcc>
  <rcc rId="3250" sId="3" numFmtId="4">
    <oc r="F57">
      <v>0</v>
    </oc>
    <nc r="F57">
      <f>'K:\2017\Regulatory Filings\CEC IEPR\supply forms\[SMUD_2017_IEPR_Supply_Forms - CF Edits.xlsx]S-2 Energy Balance'!F66</f>
    </nc>
  </rcc>
  <rcc rId="3251" sId="3" numFmtId="4">
    <oc r="G57">
      <v>0</v>
    </oc>
    <nc r="G57">
      <f>'K:\2017\Regulatory Filings\CEC IEPR\supply forms\[SMUD_2017_IEPR_Supply_Forms - CF Edits.xlsx]S-2 Energy Balance'!G66</f>
    </nc>
  </rcc>
  <rcc rId="3252" sId="3" numFmtId="4">
    <oc r="H57">
      <v>0</v>
    </oc>
    <nc r="H57">
      <f>'K:\2017\Regulatory Filings\CEC IEPR\supply forms\[SMUD_2017_IEPR_Supply_Forms - CF Edits.xlsx]S-2 Energy Balance'!H66</f>
    </nc>
  </rcc>
  <rcc rId="3253" sId="3" numFmtId="4">
    <oc r="E58">
      <v>127</v>
    </oc>
    <nc r="E58">
      <f>'K:\2017\Regulatory Filings\CEC IEPR\supply forms\[SMUD_2017_IEPR_Supply_Forms - CF Edits.xlsx]S-2 Energy Balance'!E67</f>
    </nc>
  </rcc>
  <rcc rId="3254" sId="3" numFmtId="4">
    <oc r="F58">
      <v>127</v>
    </oc>
    <nc r="F58">
      <f>'K:\2017\Regulatory Filings\CEC IEPR\supply forms\[SMUD_2017_IEPR_Supply_Forms - CF Edits.xlsx]S-2 Energy Balance'!F67</f>
    </nc>
  </rcc>
  <rcc rId="3255" sId="3" numFmtId="4">
    <oc r="G58">
      <v>127</v>
    </oc>
    <nc r="G58">
      <f>'K:\2017\Regulatory Filings\CEC IEPR\supply forms\[SMUD_2017_IEPR_Supply_Forms - CF Edits.xlsx]S-2 Energy Balance'!G67</f>
    </nc>
  </rcc>
  <rcc rId="3256" sId="3" numFmtId="4">
    <oc r="H58">
      <v>127</v>
    </oc>
    <nc r="H58">
      <f>'K:\2017\Regulatory Filings\CEC IEPR\supply forms\[SMUD_2017_IEPR_Supply_Forms - CF Edits.xlsx]S-2 Energy Balance'!H67</f>
    </nc>
  </rcc>
  <rcc rId="3257" sId="3" numFmtId="4">
    <oc r="E59">
      <v>109</v>
    </oc>
    <nc r="E59">
      <f>'K:\2017\Regulatory Filings\CEC IEPR\supply forms\[SMUD_2017_IEPR_Supply_Forms - CF Edits.xlsx]S-2 Energy Balance'!E68</f>
    </nc>
  </rcc>
  <rcc rId="3258" sId="3" numFmtId="4">
    <oc r="F59">
      <v>109</v>
    </oc>
    <nc r="F59">
      <f>'K:\2017\Regulatory Filings\CEC IEPR\supply forms\[SMUD_2017_IEPR_Supply_Forms - CF Edits.xlsx]S-2 Energy Balance'!F68</f>
    </nc>
  </rcc>
  <rcc rId="3259" sId="3" numFmtId="4">
    <oc r="G59">
      <v>109</v>
    </oc>
    <nc r="G59">
      <f>'K:\2017\Regulatory Filings\CEC IEPR\supply forms\[SMUD_2017_IEPR_Supply_Forms - CF Edits.xlsx]S-2 Energy Balance'!G68</f>
    </nc>
  </rcc>
  <rcc rId="3260" sId="3" numFmtId="4">
    <oc r="H59">
      <v>109</v>
    </oc>
    <nc r="H59">
      <f>'K:\2017\Regulatory Filings\CEC IEPR\supply forms\[SMUD_2017_IEPR_Supply_Forms - CF Edits.xlsx]S-2 Energy Balance'!H68</f>
    </nc>
  </rcc>
  <rcc rId="3261" sId="3" numFmtId="4">
    <oc r="E60">
      <v>340</v>
    </oc>
    <nc r="E60">
      <f>'K:\2017\Regulatory Filings\CEC IEPR\supply forms\[SMUD_2017_IEPR_Supply_Forms - CF Edits.xlsx]S-2 Energy Balance'!E69</f>
    </nc>
  </rcc>
  <rcc rId="3262" sId="3" numFmtId="4">
    <oc r="F60">
      <v>340</v>
    </oc>
    <nc r="F60">
      <f>'K:\2017\Regulatory Filings\CEC IEPR\supply forms\[SMUD_2017_IEPR_Supply_Forms - CF Edits.xlsx]S-2 Energy Balance'!F69</f>
    </nc>
  </rcc>
  <rcc rId="3263" sId="3" numFmtId="4">
    <oc r="G60">
      <v>340</v>
    </oc>
    <nc r="G60">
      <f>'K:\2017\Regulatory Filings\CEC IEPR\supply forms\[SMUD_2017_IEPR_Supply_Forms - CF Edits.xlsx]S-2 Energy Balance'!G69</f>
    </nc>
  </rcc>
  <rcc rId="3264" sId="3" numFmtId="4">
    <oc r="H60">
      <v>341</v>
    </oc>
    <nc r="H60">
      <f>'K:\2017\Regulatory Filings\CEC IEPR\supply forms\[SMUD_2017_IEPR_Supply_Forms - CF Edits.xlsx]S-2 Energy Balance'!H69</f>
    </nc>
  </rcc>
  <rcc rId="3265" sId="3" numFmtId="4">
    <oc r="E61">
      <v>73</v>
    </oc>
    <nc r="E61">
      <f>'K:\2017\Regulatory Filings\CEC IEPR\supply forms\[SMUD_2017_IEPR_Supply_Forms - CF Edits.xlsx]S-2 Energy Balance'!E70</f>
    </nc>
  </rcc>
  <rcc rId="3266" sId="3" numFmtId="4">
    <oc r="F61">
      <v>0</v>
    </oc>
    <nc r="F61">
      <f>'K:\2017\Regulatory Filings\CEC IEPR\supply forms\[SMUD_2017_IEPR_Supply_Forms - CF Edits.xlsx]S-2 Energy Balance'!F70</f>
    </nc>
  </rcc>
  <rcc rId="3267" sId="3" numFmtId="4">
    <oc r="G61">
      <v>0</v>
    </oc>
    <nc r="G61">
      <f>'K:\2017\Regulatory Filings\CEC IEPR\supply forms\[SMUD_2017_IEPR_Supply_Forms - CF Edits.xlsx]S-2 Energy Balance'!G70</f>
    </nc>
  </rcc>
  <rcc rId="3268" sId="3" numFmtId="4">
    <oc r="H61">
      <v>0</v>
    </oc>
    <nc r="H61">
      <f>'K:\2017\Regulatory Filings\CEC IEPR\supply forms\[SMUD_2017_IEPR_Supply_Forms - CF Edits.xlsx]S-2 Energy Balance'!H70</f>
    </nc>
  </rcc>
  <rcc rId="3269" sId="3" numFmtId="4">
    <oc r="E62">
      <v>0</v>
    </oc>
    <nc r="E62">
      <f>'K:\2017\Regulatory Filings\CEC IEPR\supply forms\[SMUD_2017_IEPR_Supply_Forms - CF Edits.xlsx]S-2 Energy Balance'!E71</f>
    </nc>
  </rcc>
  <rcc rId="3270" sId="3" numFmtId="4">
    <oc r="F62">
      <v>0</v>
    </oc>
    <nc r="F62">
      <f>'K:\2017\Regulatory Filings\CEC IEPR\supply forms\[SMUD_2017_IEPR_Supply_Forms - CF Edits.xlsx]S-2 Energy Balance'!F71</f>
    </nc>
  </rcc>
  <rcc rId="3271" sId="3" numFmtId="4">
    <oc r="G62">
      <v>0</v>
    </oc>
    <nc r="G62">
      <f>'K:\2017\Regulatory Filings\CEC IEPR\supply forms\[SMUD_2017_IEPR_Supply_Forms - CF Edits.xlsx]S-2 Energy Balance'!G71</f>
    </nc>
  </rcc>
  <rcc rId="3272" sId="3" numFmtId="4">
    <oc r="H62">
      <v>0</v>
    </oc>
    <nc r="H62">
      <f>'K:\2017\Regulatory Filings\CEC IEPR\supply forms\[SMUD_2017_IEPR_Supply_Forms - CF Edits.xlsx]S-2 Energy Balance'!H71</f>
    </nc>
  </rcc>
  <rcc rId="3273" sId="3" numFmtId="4">
    <oc r="E63">
      <v>366</v>
    </oc>
    <nc r="E63">
      <f>'K:\2017\Regulatory Filings\CEC IEPR\supply forms\[SMUD_2017_IEPR_Supply_Forms - CF Edits.xlsx]S-2 Energy Balance'!E72</f>
    </nc>
  </rcc>
  <rcc rId="3274" sId="3" numFmtId="4">
    <oc r="F63">
      <v>46</v>
    </oc>
    <nc r="F63">
      <f>'K:\2017\Regulatory Filings\CEC IEPR\supply forms\[SMUD_2017_IEPR_Supply_Forms - CF Edits.xlsx]S-2 Energy Balance'!F72</f>
    </nc>
  </rcc>
  <rcc rId="3275" sId="3" numFmtId="4">
    <oc r="G63">
      <v>0</v>
    </oc>
    <nc r="G63">
      <f>'K:\2017\Regulatory Filings\CEC IEPR\supply forms\[SMUD_2017_IEPR_Supply_Forms - CF Edits.xlsx]S-2 Energy Balance'!G72</f>
    </nc>
  </rcc>
  <rcc rId="3276" sId="3" numFmtId="4">
    <oc r="H63">
      <v>0</v>
    </oc>
    <nc r="H63">
      <f>'K:\2017\Regulatory Filings\CEC IEPR\supply forms\[SMUD_2017_IEPR_Supply_Forms - CF Edits.xlsx]S-2 Energy Balance'!H72</f>
    </nc>
  </rcc>
  <rcc rId="3277" sId="3" numFmtId="4">
    <oc r="E64">
      <v>158</v>
    </oc>
    <nc r="E64">
      <f>'K:\2017\Regulatory Filings\CEC IEPR\supply forms\[SMUD_2017_IEPR_Supply_Forms - CF Edits.xlsx]S-2 Energy Balance'!E73</f>
    </nc>
  </rcc>
  <rcc rId="3278" sId="3" numFmtId="4">
    <oc r="F64">
      <v>158</v>
    </oc>
    <nc r="F64">
      <f>'K:\2017\Regulatory Filings\CEC IEPR\supply forms\[SMUD_2017_IEPR_Supply_Forms - CF Edits.xlsx]S-2 Energy Balance'!F73</f>
    </nc>
  </rcc>
  <rcc rId="3279" sId="3" numFmtId="4">
    <oc r="G64">
      <v>158</v>
    </oc>
    <nc r="G64">
      <f>'K:\2017\Regulatory Filings\CEC IEPR\supply forms\[SMUD_2017_IEPR_Supply_Forms - CF Edits.xlsx]S-2 Energy Balance'!G73</f>
    </nc>
  </rcc>
  <rcc rId="3280" sId="3" numFmtId="4">
    <oc r="H64">
      <v>159</v>
    </oc>
    <nc r="H64">
      <f>'K:\2017\Regulatory Filings\CEC IEPR\supply forms\[SMUD_2017_IEPR_Supply_Forms - CF Edits.xlsx]S-2 Energy Balance'!H73</f>
    </nc>
  </rcc>
  <rcc rId="3281" sId="3" numFmtId="4">
    <oc r="E65">
      <v>38</v>
    </oc>
    <nc r="E65">
      <f>'K:\2017\Regulatory Filings\CEC IEPR\supply forms\[SMUD_2017_IEPR_Supply_Forms - CF Edits.xlsx]S-2 Energy Balance'!E74</f>
    </nc>
  </rcc>
  <rcc rId="3282" sId="3" numFmtId="4">
    <oc r="F65">
      <v>74</v>
    </oc>
    <nc r="F65">
      <f>'K:\2017\Regulatory Filings\CEC IEPR\supply forms\[SMUD_2017_IEPR_Supply_Forms - CF Edits.xlsx]S-2 Energy Balance'!F74</f>
    </nc>
  </rcc>
  <rcc rId="3283" sId="3" numFmtId="4">
    <oc r="G65">
      <v>137</v>
    </oc>
    <nc r="G65">
      <f>'K:\2017\Regulatory Filings\CEC IEPR\supply forms\[SMUD_2017_IEPR_Supply_Forms - CF Edits.xlsx]S-2 Energy Balance'!G74</f>
    </nc>
  </rcc>
  <rcc rId="3284" sId="3" numFmtId="4">
    <oc r="H65">
      <v>199</v>
    </oc>
    <nc r="H65">
      <f>'K:\2017\Regulatory Filings\CEC IEPR\supply forms\[SMUD_2017_IEPR_Supply_Forms - CF Edits.xlsx]S-2 Energy Balance'!H74</f>
    </nc>
  </rcc>
  <rcc rId="3285" sId="3" numFmtId="4">
    <oc r="E66">
      <v>21</v>
    </oc>
    <nc r="E66">
      <f>'K:\2017\Regulatory Filings\CEC IEPR\supply forms\[SMUD_2017_IEPR_Supply_Forms - CF Edits.xlsx]S-2 Energy Balance'!E75</f>
    </nc>
  </rcc>
  <rcc rId="3286" sId="3" numFmtId="4">
    <oc r="F66">
      <v>21</v>
    </oc>
    <nc r="F66">
      <f>'K:\2017\Regulatory Filings\CEC IEPR\supply forms\[SMUD_2017_IEPR_Supply_Forms - CF Edits.xlsx]S-2 Energy Balance'!F75</f>
    </nc>
  </rcc>
  <rcc rId="3287" sId="3" numFmtId="4">
    <oc r="G66">
      <v>21</v>
    </oc>
    <nc r="G66">
      <f>'K:\2017\Regulatory Filings\CEC IEPR\supply forms\[SMUD_2017_IEPR_Supply_Forms - CF Edits.xlsx]S-2 Energy Balance'!G75</f>
    </nc>
  </rcc>
  <rcc rId="3288" sId="3" numFmtId="4">
    <oc r="H66">
      <v>21</v>
    </oc>
    <nc r="H66">
      <f>'K:\2017\Regulatory Filings\CEC IEPR\supply forms\[SMUD_2017_IEPR_Supply_Forms - CF Edits.xlsx]S-2 Energy Balance'!H75</f>
    </nc>
  </rcc>
  <rcc rId="3289" sId="3" numFmtId="4">
    <oc r="E67">
      <v>2</v>
    </oc>
    <nc r="E67">
      <f>'K:\2017\Regulatory Filings\CEC IEPR\supply forms\[SMUD_2017_IEPR_Supply_Forms - CF Edits.xlsx]S-2 Energy Balance'!E76</f>
    </nc>
  </rcc>
  <rcc rId="3290" sId="3" numFmtId="4">
    <oc r="F67">
      <v>2</v>
    </oc>
    <nc r="F67">
      <f>'K:\2017\Regulatory Filings\CEC IEPR\supply forms\[SMUD_2017_IEPR_Supply_Forms - CF Edits.xlsx]S-2 Energy Balance'!F76</f>
    </nc>
  </rcc>
  <rcc rId="3291" sId="3" numFmtId="4">
    <oc r="G67">
      <v>2</v>
    </oc>
    <nc r="G67">
      <f>'K:\2017\Regulatory Filings\CEC IEPR\supply forms\[SMUD_2017_IEPR_Supply_Forms - CF Edits.xlsx]S-2 Energy Balance'!G76</f>
    </nc>
  </rcc>
  <rcc rId="3292" sId="3" numFmtId="4">
    <oc r="H67">
      <v>2</v>
    </oc>
    <nc r="H67">
      <f>'K:\2017\Regulatory Filings\CEC IEPR\supply forms\[SMUD_2017_IEPR_Supply_Forms - CF Edits.xlsx]S-2 Energy Balance'!H76</f>
    </nc>
  </rcc>
  <rcc rId="3293" sId="3" numFmtId="4">
    <oc r="E68">
      <v>12</v>
    </oc>
    <nc r="E68">
      <f>'K:\2017\Regulatory Filings\CEC IEPR\supply forms\[SMUD_2017_IEPR_Supply_Forms - CF Edits.xlsx]S-2 Energy Balance'!E77</f>
    </nc>
  </rcc>
  <rcc rId="3294" sId="3" numFmtId="4">
    <oc r="F68">
      <v>12</v>
    </oc>
    <nc r="F68">
      <f>'K:\2017\Regulatory Filings\CEC IEPR\supply forms\[SMUD_2017_IEPR_Supply_Forms - CF Edits.xlsx]S-2 Energy Balance'!F77</f>
    </nc>
  </rcc>
  <rcc rId="3295" sId="3" numFmtId="4">
    <oc r="G68">
      <v>12</v>
    </oc>
    <nc r="G68">
      <f>'K:\2017\Regulatory Filings\CEC IEPR\supply forms\[SMUD_2017_IEPR_Supply_Forms - CF Edits.xlsx]S-2 Energy Balance'!G77</f>
    </nc>
  </rcc>
  <rcc rId="3296" sId="3" numFmtId="4">
    <oc r="H68">
      <v>12</v>
    </oc>
    <nc r="H68">
      <f>'K:\2017\Regulatory Filings\CEC IEPR\supply forms\[SMUD_2017_IEPR_Supply_Forms - CF Edits.xlsx]S-2 Energy Balance'!H77</f>
    </nc>
  </rcc>
  <rcc rId="3297" sId="3" numFmtId="4">
    <oc r="E69">
      <v>0</v>
    </oc>
    <nc r="E69">
      <f>'K:\2017\Regulatory Filings\CEC IEPR\supply forms\[SMUD_2017_IEPR_Supply_Forms - CF Edits.xlsx]S-2 Energy Balance'!E78</f>
    </nc>
  </rcc>
  <rcc rId="3298" sId="3" numFmtId="4">
    <oc r="F69">
      <v>0</v>
    </oc>
    <nc r="F69">
      <f>'K:\2017\Regulatory Filings\CEC IEPR\supply forms\[SMUD_2017_IEPR_Supply_Forms - CF Edits.xlsx]S-2 Energy Balance'!F78</f>
    </nc>
  </rcc>
  <rcc rId="3299" sId="3" numFmtId="4">
    <oc r="G69">
      <v>0</v>
    </oc>
    <nc r="G69">
      <f>'K:\2017\Regulatory Filings\CEC IEPR\supply forms\[SMUD_2017_IEPR_Supply_Forms - CF Edits.xlsx]S-2 Energy Balance'!G78</f>
    </nc>
  </rcc>
  <rcc rId="3300" sId="3" numFmtId="4">
    <oc r="H69">
      <v>0</v>
    </oc>
    <nc r="H69">
      <f>'K:\2017\Regulatory Filings\CEC IEPR\supply forms\[SMUD_2017_IEPR_Supply_Forms - CF Edits.xlsx]S-2 Energy Balance'!H78</f>
    </nc>
  </rcc>
  <rcc rId="3301" sId="3" numFmtId="4">
    <oc r="E70">
      <v>499.30368223994464</v>
    </oc>
    <nc r="E70">
      <f>'K:\2017\Regulatory Filings\CEC IEPR\supply forms\[SMUD_2017_IEPR_Supply_Forms - CF Edits.xlsx]S-2 Energy Balance'!E79</f>
    </nc>
  </rcc>
  <rcc rId="3302" sId="3" numFmtId="4">
    <oc r="F70">
      <v>635.16158142603581</v>
    </oc>
    <nc r="F70">
      <f>'K:\2017\Regulatory Filings\CEC IEPR\supply forms\[SMUD_2017_IEPR_Supply_Forms - CF Edits.xlsx]S-2 Energy Balance'!F79</f>
    </nc>
  </rcc>
  <rcc rId="3303" sId="3" numFmtId="4">
    <oc r="G70">
      <v>635.31747506823126</v>
    </oc>
    <nc r="G70">
      <f>'K:\2017\Regulatory Filings\CEC IEPR\supply forms\[SMUD_2017_IEPR_Supply_Forms - CF Edits.xlsx]S-2 Energy Balance'!G79</f>
    </nc>
  </rcc>
  <rcc rId="3304" sId="3" numFmtId="4">
    <oc r="H70">
      <v>1002.8074624425916</v>
    </oc>
    <nc r="H70">
      <f>'K:\2017\Regulatory Filings\CEC IEPR\supply forms\[SMUD_2017_IEPR_Supply_Forms - CF Edits.xlsx]S-2 Energy Balance'!H79</f>
    </nc>
  </rcc>
  <rcc rId="3305" sId="3" numFmtId="4">
    <oc r="E71">
      <v>1</v>
    </oc>
    <nc r="E71">
      <f>'K:\2017\Regulatory Filings\CEC IEPR\supply forms\[SMUD_2017_IEPR_Supply_Forms - CF Edits.xlsx]S-2 Energy Balance'!E80</f>
    </nc>
  </rcc>
  <rcc rId="3306" sId="3" numFmtId="4">
    <oc r="F71">
      <v>1</v>
    </oc>
    <nc r="F71">
      <f>'K:\2017\Regulatory Filings\CEC IEPR\supply forms\[SMUD_2017_IEPR_Supply_Forms - CF Edits.xlsx]S-2 Energy Balance'!F80</f>
    </nc>
  </rcc>
  <rcc rId="3307" sId="3" numFmtId="4">
    <oc r="G71">
      <v>1</v>
    </oc>
    <nc r="G71">
      <f>'K:\2017\Regulatory Filings\CEC IEPR\supply forms\[SMUD_2017_IEPR_Supply_Forms - CF Edits.xlsx]S-2 Energy Balance'!G80</f>
    </nc>
  </rcc>
  <rcc rId="3308" sId="3" numFmtId="4">
    <oc r="H71">
      <v>1</v>
    </oc>
    <nc r="H71">
      <f>'K:\2017\Regulatory Filings\CEC IEPR\supply forms\[SMUD_2017_IEPR_Supply_Forms - CF Edits.xlsx]S-2 Energy Balance'!H80</f>
    </nc>
  </rcc>
  <rcc rId="3309" sId="3" numFmtId="4">
    <oc r="E72">
      <v>2</v>
    </oc>
    <nc r="E72">
      <f>'K:\2017\Regulatory Filings\CEC IEPR\supply forms\[SMUD_2017_IEPR_Supply_Forms - CF Edits.xlsx]S-2 Energy Balance'!E81</f>
    </nc>
  </rcc>
  <rcc rId="3310" sId="3" numFmtId="4">
    <oc r="F72">
      <v>2</v>
    </oc>
    <nc r="F72">
      <f>'K:\2017\Regulatory Filings\CEC IEPR\supply forms\[SMUD_2017_IEPR_Supply_Forms - CF Edits.xlsx]S-2 Energy Balance'!F81</f>
    </nc>
  </rcc>
  <rcc rId="3311" sId="3" numFmtId="4">
    <oc r="G72">
      <v>2</v>
    </oc>
    <nc r="G72">
      <f>'K:\2017\Regulatory Filings\CEC IEPR\supply forms\[SMUD_2017_IEPR_Supply_Forms - CF Edits.xlsx]S-2 Energy Balance'!G81</f>
    </nc>
  </rcc>
  <rcc rId="3312" sId="3" numFmtId="4">
    <oc r="H72">
      <v>2</v>
    </oc>
    <nc r="H72">
      <f>'K:\2017\Regulatory Filings\CEC IEPR\supply forms\[SMUD_2017_IEPR_Supply_Forms - CF Edits.xlsx]S-2 Energy Balance'!H81</f>
    </nc>
  </rcc>
  <rcc rId="3313" sId="3" numFmtId="4">
    <oc r="E73">
      <v>216</v>
    </oc>
    <nc r="E73">
      <f>'K:\2017\Regulatory Filings\CEC IEPR\supply forms\[SMUD_2017_IEPR_Supply_Forms - CF Edits.xlsx]S-2 Energy Balance'!E82</f>
    </nc>
  </rcc>
  <rcc rId="3314" sId="3" numFmtId="4">
    <oc r="F73">
      <v>215</v>
    </oc>
    <nc r="F73">
      <f>'K:\2017\Regulatory Filings\CEC IEPR\supply forms\[SMUD_2017_IEPR_Supply_Forms - CF Edits.xlsx]S-2 Energy Balance'!F82</f>
    </nc>
  </rcc>
  <rcc rId="3315" sId="3" numFmtId="4">
    <oc r="G73">
      <v>214</v>
    </oc>
    <nc r="G73">
      <f>'K:\2017\Regulatory Filings\CEC IEPR\supply forms\[SMUD_2017_IEPR_Supply_Forms - CF Edits.xlsx]S-2 Energy Balance'!G82</f>
    </nc>
  </rcc>
  <rcc rId="3316" sId="3" numFmtId="4">
    <oc r="H73">
      <v>213</v>
    </oc>
    <nc r="H73">
      <f>'K:\2017\Regulatory Filings\CEC IEPR\supply forms\[SMUD_2017_IEPR_Supply_Forms - CF Edits.xlsx]S-2 Energy Balance'!H82</f>
    </nc>
  </rcc>
  <rcc rId="3317" sId="3" numFmtId="4">
    <oc r="E74">
      <v>2</v>
    </oc>
    <nc r="E74">
      <f>'K:\2017\Regulatory Filings\CEC IEPR\supply forms\[SMUD_2017_IEPR_Supply_Forms - CF Edits.xlsx]S-2 Energy Balance'!E83</f>
    </nc>
  </rcc>
  <rcc rId="3318" sId="3" numFmtId="4">
    <oc r="F74">
      <v>174</v>
    </oc>
    <nc r="F74">
      <f>'K:\2017\Regulatory Filings\CEC IEPR\supply forms\[SMUD_2017_IEPR_Supply_Forms - CF Edits.xlsx]S-2 Energy Balance'!F83</f>
    </nc>
  </rcc>
  <rcc rId="3319" sId="3" numFmtId="4">
    <oc r="G74">
      <v>173</v>
    </oc>
    <nc r="G74">
      <f>'K:\2017\Regulatory Filings\CEC IEPR\supply forms\[SMUD_2017_IEPR_Supply_Forms - CF Edits.xlsx]S-2 Energy Balance'!G83</f>
    </nc>
  </rcc>
  <rcc rId="3320" sId="3" numFmtId="4">
    <oc r="H74">
      <v>172</v>
    </oc>
    <nc r="H74">
      <f>'K:\2017\Regulatory Filings\CEC IEPR\supply forms\[SMUD_2017_IEPR_Supply_Forms - CF Edits.xlsx]S-2 Energy Balance'!H83</f>
    </nc>
  </rcc>
  <rcc rId="3321" sId="3" numFmtId="4">
    <oc r="E75">
      <v>2</v>
    </oc>
    <nc r="E75">
      <f>'K:\2017\Regulatory Filings\CEC IEPR\supply forms\[SMUD_2017_IEPR_Supply_Forms - CF Edits.xlsx]S-2 Energy Balance'!E84</f>
    </nc>
  </rcc>
  <rcc rId="3322" sId="3" numFmtId="4">
    <oc r="F75">
      <v>2</v>
    </oc>
    <nc r="F75">
      <f>'K:\2017\Regulatory Filings\CEC IEPR\supply forms\[SMUD_2017_IEPR_Supply_Forms - CF Edits.xlsx]S-2 Energy Balance'!F84</f>
    </nc>
  </rcc>
  <rcc rId="3323" sId="3" numFmtId="4">
    <oc r="G75">
      <v>2</v>
    </oc>
    <nc r="G75">
      <f>'K:\2017\Regulatory Filings\CEC IEPR\supply forms\[SMUD_2017_IEPR_Supply_Forms - CF Edits.xlsx]S-2 Energy Balance'!G84</f>
    </nc>
  </rcc>
  <rcc rId="3324" sId="3" numFmtId="4">
    <oc r="H75">
      <v>2</v>
    </oc>
    <nc r="H75">
      <f>'K:\2017\Regulatory Filings\CEC IEPR\supply forms\[SMUD_2017_IEPR_Supply_Forms - CF Edits.xlsx]S-2 Energy Balance'!H84</f>
    </nc>
  </rcc>
  <rcc rId="3325" sId="3" numFmtId="4">
    <oc r="E76">
      <v>23</v>
    </oc>
    <nc r="E76">
      <f>'K:\2017\Regulatory Filings\CEC IEPR\supply forms\[SMUD_2017_IEPR_Supply_Forms - CF Edits.xlsx]S-2 Energy Balance'!E85</f>
    </nc>
  </rcc>
  <rcc rId="3326" sId="3" numFmtId="4">
    <oc r="F76">
      <v>23</v>
    </oc>
    <nc r="F76">
      <f>'K:\2017\Regulatory Filings\CEC IEPR\supply forms\[SMUD_2017_IEPR_Supply_Forms - CF Edits.xlsx]S-2 Energy Balance'!F85</f>
    </nc>
  </rcc>
  <rcc rId="3327" sId="3" numFmtId="4">
    <oc r="G76">
      <v>28</v>
    </oc>
    <nc r="G76">
      <f>'K:\2017\Regulatory Filings\CEC IEPR\supply forms\[SMUD_2017_IEPR_Supply_Forms - CF Edits.xlsx]S-2 Energy Balance'!G85</f>
    </nc>
  </rcc>
  <rcc rId="3328" sId="3" numFmtId="4">
    <oc r="H76">
      <v>211</v>
    </oc>
    <nc r="H76">
      <f>'K:\2017\Regulatory Filings\CEC IEPR\supply forms\[SMUD_2017_IEPR_Supply_Forms - CF Edits.xlsx]S-2 Energy Balance'!H85</f>
    </nc>
  </rcc>
  <rcc rId="3329" sId="3" numFmtId="4">
    <oc r="E77">
      <v>0</v>
    </oc>
    <nc r="E77">
      <f>'K:\2017\Regulatory Filings\CEC IEPR\supply forms\[SMUD_2017_IEPR_Supply_Forms - CF Edits.xlsx]S-2 Energy Balance'!E86</f>
    </nc>
  </rcc>
  <rcc rId="3330" sId="3" numFmtId="4">
    <oc r="F77">
      <v>0</v>
    </oc>
    <nc r="F77">
      <f>'K:\2017\Regulatory Filings\CEC IEPR\supply forms\[SMUD_2017_IEPR_Supply_Forms - CF Edits.xlsx]S-2 Energy Balance'!F86</f>
    </nc>
  </rcc>
  <rcc rId="3331" sId="3" numFmtId="4">
    <oc r="G77">
      <v>895</v>
    </oc>
    <nc r="G77">
      <f>'K:\2017\Regulatory Filings\CEC IEPR\supply forms\[SMUD_2017_IEPR_Supply_Forms - CF Edits.xlsx]S-2 Energy Balance'!G86</f>
    </nc>
  </rcc>
  <rcc rId="3332" sId="3" numFmtId="4">
    <oc r="H77">
      <v>900</v>
    </oc>
    <nc r="H77">
      <f>'K:\2017\Regulatory Filings\CEC IEPR\supply forms\[SMUD_2017_IEPR_Supply_Forms - CF Edits.xlsx]S-2 Energy Balance'!H86</f>
    </nc>
  </rcc>
  <rfmt sheetId="3" sqref="E55:H77">
    <dxf>
      <fill>
        <patternFill patternType="solid">
          <bgColor theme="7" tint="0.59999389629810485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3" sId="3" numFmtId="4">
    <oc r="E80">
      <v>710</v>
    </oc>
    <nc r="E80">
      <f>'K:\2017\Regulatory Filings\CEC IEPR\supply forms\[SMUD_2017_IEPR_Supply_Forms - CF Edits.xlsx]S-2 Energy Balance'!E94</f>
    </nc>
  </rcc>
  <rcc rId="3334" sId="3" numFmtId="4">
    <oc r="E81">
      <v>41</v>
    </oc>
    <nc r="E81">
      <f>'K:\2017\Regulatory Filings\CEC IEPR\supply forms\[SMUD_2017_IEPR_Supply_Forms - CF Edits.xlsx]S-2 Energy Balance'!E95</f>
    </nc>
  </rcc>
  <rcc rId="3335" sId="3" numFmtId="4">
    <oc r="F80">
      <v>710</v>
    </oc>
    <nc r="F80">
      <f>'K:\2017\Regulatory Filings\CEC IEPR\supply forms\[SMUD_2017_IEPR_Supply_Forms - CF Edits.xlsx]S-2 Energy Balance'!F94</f>
    </nc>
  </rcc>
  <rcc rId="3336" sId="3" numFmtId="4">
    <oc r="G80">
      <v>710</v>
    </oc>
    <nc r="G80">
      <f>'K:\2017\Regulatory Filings\CEC IEPR\supply forms\[SMUD_2017_IEPR_Supply_Forms - CF Edits.xlsx]S-2 Energy Balance'!G94</f>
    </nc>
  </rcc>
  <rcc rId="3337" sId="3" numFmtId="4">
    <oc r="H80">
      <v>710</v>
    </oc>
    <nc r="H80">
      <f>'K:\2017\Regulatory Filings\CEC IEPR\supply forms\[SMUD_2017_IEPR_Supply_Forms - CF Edits.xlsx]S-2 Energy Balance'!H94</f>
    </nc>
  </rcc>
  <rcc rId="3338" sId="3" numFmtId="4">
    <oc r="F81">
      <v>41</v>
    </oc>
    <nc r="F81">
      <f>'K:\2017\Regulatory Filings\CEC IEPR\supply forms\[SMUD_2017_IEPR_Supply_Forms - CF Edits.xlsx]S-2 Energy Balance'!F95</f>
    </nc>
  </rcc>
  <rcc rId="3339" sId="3" numFmtId="4">
    <oc r="G81">
      <v>41</v>
    </oc>
    <nc r="G81">
      <f>'K:\2017\Regulatory Filings\CEC IEPR\supply forms\[SMUD_2017_IEPR_Supply_Forms - CF Edits.xlsx]S-2 Energy Balance'!G95</f>
    </nc>
  </rcc>
  <rcc rId="3340" sId="3" numFmtId="4">
    <oc r="H81">
      <v>41</v>
    </oc>
    <nc r="H81">
      <f>'K:\2017\Regulatory Filings\CEC IEPR\supply forms\[SMUD_2017_IEPR_Supply_Forms - CF Edits.xlsx]S-2 Energy Balance'!H95</f>
    </nc>
  </rcc>
  <rcc rId="3341" sId="3">
    <oc r="E82">
      <v>0</v>
    </oc>
    <nc r="E82"/>
  </rcc>
  <rfmt sheetId="3" sqref="E80:H81">
    <dxf>
      <fill>
        <patternFill patternType="solid">
          <bgColor theme="7" tint="0.59999389629810485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2" sId="3" ref="A84:XFD84" action="deleteRow">
    <rfmt sheetId="3" xfDxf="1" sqref="A84:XFD84" start="0" length="0">
      <dxf>
        <alignment vertical="center" readingOrder="0"/>
      </dxf>
    </rfmt>
    <rcc rId="0" sId="3" dxf="1">
      <nc r="A84" t="inlineStr">
        <is>
          <t>19g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84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8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0" sId="3">
    <o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oc>
    <n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nc>
  </rcc>
  <rcc rId="3351" sId="3">
    <o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oc>
    <n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nc>
  </rcc>
  <rcc rId="3352" sId="3">
    <o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oc>
    <n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nc>
  </rcc>
  <rcc rId="3353" sId="3">
    <o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oc>
    <n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nc>
  </rcc>
  <rcc rId="3354" sId="3">
    <o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oc>
    <n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nc>
  </rcc>
  <rcc rId="3355" sId="3">
    <o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oc>
    <n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nc>
  </rcc>
  <rcc rId="3356" sId="3">
    <o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oc>
    <n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nc>
  </rcc>
  <rcc rId="3357" sId="3">
    <o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oc>
    <n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nc>
  </rcc>
  <rcc rId="3358" sId="3">
    <o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oc>
    <n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nc>
  </rcc>
  <rcc rId="3359" sId="3">
    <o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oc>
    <n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nc>
  </rcc>
  <rcc rId="3360" sId="3">
    <o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oc>
    <n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nc>
  </rcc>
  <rcc rId="3361" sId="3">
    <o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oc>
    <n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nc>
  </rcc>
  <rcc rId="3362" sId="3">
    <oc r="I32">
      <f>'K:\2017\Regulatory Filings\CEC IEPR\supply forms\[Diagnostics_v6.3_012617_Middle (Rivalry)_030217_Case 1.xlsx]2012-2035 summary'!M21</f>
    </oc>
    <nc r="I32">
      <f>'K:\2017\Regulatory Filings\CEC IEPR\supply forms\[Diagnostics_v6.3_012617_Middle (Rivalry)_030217_Case 1.xlsx]2012-2035 summary'!M21</f>
    </nc>
  </rcc>
  <rcc rId="3363" sId="3">
    <oc r="J32">
      <f>'K:\2017\Regulatory Filings\CEC IEPR\supply forms\[Diagnostics_v6.3_012617_Middle (Rivalry)_030217_Case 1.xlsx]2012-2035 summary'!N21</f>
    </oc>
    <nc r="J32">
      <f>'K:\2017\Regulatory Filings\CEC IEPR\supply forms\[Diagnostics_v6.3_012617_Middle (Rivalry)_030217_Case 1.xlsx]2012-2035 summary'!N21</f>
    </nc>
  </rcc>
  <rcc rId="3364" sId="3">
    <oc r="K32">
      <f>'K:\2017\Regulatory Filings\CEC IEPR\supply forms\[Diagnostics_v6.3_012617_Middle (Rivalry)_030217_Case 1.xlsx]2012-2035 summary'!O21</f>
    </oc>
    <nc r="K32">
      <f>'K:\2017\Regulatory Filings\CEC IEPR\supply forms\[Diagnostics_v6.3_012617_Middle (Rivalry)_030217_Case 1.xlsx]2012-2035 summary'!O21</f>
    </nc>
  </rcc>
  <rcc rId="3365" sId="3">
    <oc r="L32">
      <f>'K:\2017\Regulatory Filings\CEC IEPR\supply forms\[Diagnostics_v6.3_012617_Middle (Rivalry)_030217_Case 1.xlsx]2012-2035 summary'!P21</f>
    </oc>
    <nc r="L32">
      <f>'K:\2017\Regulatory Filings\CEC IEPR\supply forms\[Diagnostics_v6.3_012617_Middle (Rivalry)_030217_Case 1.xlsx]2012-2035 summary'!P21</f>
    </nc>
  </rcc>
  <rcc rId="3366" sId="3">
    <oc r="M32">
      <f>'K:\2017\Regulatory Filings\CEC IEPR\supply forms\[Diagnostics_v6.3_012617_Middle (Rivalry)_030217_Case 1.xlsx]2012-2035 summary'!Q21</f>
    </oc>
    <nc r="M32">
      <f>'K:\2017\Regulatory Filings\CEC IEPR\supply forms\[Diagnostics_v6.3_012617_Middle (Rivalry)_030217_Case 1.xlsx]2012-2035 summary'!Q21</f>
    </nc>
  </rcc>
  <rcc rId="3367" sId="3">
    <oc r="N32">
      <f>'K:\2017\Regulatory Filings\CEC IEPR\supply forms\[Diagnostics_v6.3_012617_Middle (Rivalry)_030217_Case 1.xlsx]2012-2035 summary'!R21</f>
    </oc>
    <nc r="N32">
      <f>'K:\2017\Regulatory Filings\CEC IEPR\supply forms\[Diagnostics_v6.3_012617_Middle (Rivalry)_030217_Case 1.xlsx]2012-2035 summary'!R21</f>
    </nc>
  </rcc>
  <rcc rId="3368" sId="3">
    <oc r="I33">
      <f>SUM('K:\2017\Regulatory Filings\CEC IEPR\supply forms\[Diagnostics_v6.3_012617_Middle (Rivalry)_030217_Case 1.xlsx]2012-2035 summary'!M12:M14)</f>
    </oc>
    <nc r="I33">
      <f>SUM('K:\2017\Regulatory Filings\CEC IEPR\supply forms\[Diagnostics_v6.3_012617_Middle (Rivalry)_030217_Case 1.xlsx]2012-2035 summary'!M12:M14)</f>
    </nc>
  </rcc>
  <rcc rId="3369" sId="3">
    <oc r="J33">
      <f>SUM('K:\2017\Regulatory Filings\CEC IEPR\supply forms\[Diagnostics_v6.3_012617_Middle (Rivalry)_030217_Case 1.xlsx]2012-2035 summary'!N12:N14)</f>
    </oc>
    <nc r="J33">
      <f>SUM('K:\2017\Regulatory Filings\CEC IEPR\supply forms\[Diagnostics_v6.3_012617_Middle (Rivalry)_030217_Case 1.xlsx]2012-2035 summary'!N12:N14)</f>
    </nc>
  </rcc>
  <rcc rId="3370" sId="3">
    <oc r="K33">
      <f>SUM('K:\2017\Regulatory Filings\CEC IEPR\supply forms\[Diagnostics_v6.3_012617_Middle (Rivalry)_030217_Case 1.xlsx]2012-2035 summary'!O12:O14)</f>
    </oc>
    <nc r="K33">
      <f>SUM('K:\2017\Regulatory Filings\CEC IEPR\supply forms\[Diagnostics_v6.3_012617_Middle (Rivalry)_030217_Case 1.xlsx]2012-2035 summary'!O12:O14)</f>
    </nc>
  </rcc>
  <rcc rId="3371" sId="3">
    <oc r="L33">
      <f>SUM('K:\2017\Regulatory Filings\CEC IEPR\supply forms\[Diagnostics_v6.3_012617_Middle (Rivalry)_030217_Case 1.xlsx]2012-2035 summary'!P12:P14)</f>
    </oc>
    <nc r="L33">
      <f>SUM('K:\2017\Regulatory Filings\CEC IEPR\supply forms\[Diagnostics_v6.3_012617_Middle (Rivalry)_030217_Case 1.xlsx]2012-2035 summary'!P12:P14)</f>
    </nc>
  </rcc>
  <rcc rId="3372" sId="3">
    <oc r="M33">
      <f>SUM('K:\2017\Regulatory Filings\CEC IEPR\supply forms\[Diagnostics_v6.3_012617_Middle (Rivalry)_030217_Case 1.xlsx]2012-2035 summary'!Q12:Q14)</f>
    </oc>
    <nc r="M33">
      <f>SUM('K:\2017\Regulatory Filings\CEC IEPR\supply forms\[Diagnostics_v6.3_012617_Middle (Rivalry)_030217_Case 1.xlsx]2012-2035 summary'!Q12:Q14)</f>
    </nc>
  </rcc>
  <rcc rId="3373" sId="3">
    <oc r="N33">
      <f>SUM('K:\2017\Regulatory Filings\CEC IEPR\supply forms\[Diagnostics_v6.3_012617_Middle (Rivalry)_030217_Case 1.xlsx]2012-2035 summary'!R12:R14)</f>
    </oc>
    <nc r="N33">
      <f>SUM('K:\2017\Regulatory Filings\CEC IEPR\supply forms\[Diagnostics_v6.3_012617_Middle (Rivalry)_030217_Case 1.xlsx]2012-2035 summary'!R12:R14)</f>
    </nc>
  </rcc>
  <rcc rId="3374" sId="3">
    <oc r="I38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oc>
    <nc r="I38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nc>
  </rcc>
  <rcc rId="3375" sId="3">
    <oc r="J38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oc>
    <nc r="J38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nc>
  </rcc>
  <rcc rId="3376" sId="3">
    <oc r="K38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oc>
    <nc r="K38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nc>
  </rcc>
  <rcc rId="3377" sId="3">
    <oc r="L38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oc>
    <nc r="L38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nc>
  </rcc>
  <rcc rId="3378" sId="3">
    <oc r="M38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oc>
    <nc r="M38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nc>
  </rcc>
  <rcc rId="3379" sId="3">
    <oc r="N38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oc>
    <nc r="N38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nc>
  </rcc>
  <rcc rId="3380" sId="3">
    <oc r="I39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oc>
    <nc r="I39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nc>
  </rcc>
  <rcc rId="3381" sId="3">
    <oc r="J39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oc>
    <nc r="J39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nc>
  </rcc>
  <rcc rId="3382" sId="3">
    <oc r="K39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oc>
    <nc r="K39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nc>
  </rcc>
  <rcc rId="3383" sId="3">
    <oc r="L39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oc>
    <nc r="L39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nc>
  </rcc>
  <rcc rId="3384" sId="3">
    <oc r="M39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oc>
    <nc r="M39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nc>
  </rcc>
  <rcc rId="3385" sId="3">
    <oc r="N39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oc>
    <nc r="N39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nc>
  </rcc>
  <rcc rId="3386" sId="3">
    <oc r="I41">
      <f>SUM('K:\2017\Regulatory Filings\CEC IEPR\supply forms\[Diagnostics_v6.3_012617_Middle (Rivalry)_030217_Case 1.xlsx]2012-2035 summary'!M26:M28)</f>
    </oc>
    <nc r="I41">
      <f>SUM('K:\2017\Regulatory Filings\CEC IEPR\supply forms\[Diagnostics_v6.3_012617_Middle (Rivalry)_030217_Case 1.xlsx]2012-2035 summary'!M26:M28)</f>
    </nc>
  </rcc>
  <rcc rId="3387" sId="3">
    <oc r="J41">
      <f>SUM('K:\2017\Regulatory Filings\CEC IEPR\supply forms\[Diagnostics_v6.3_012617_Middle (Rivalry)_030217_Case 1.xlsx]2012-2035 summary'!N26:N28)</f>
    </oc>
    <nc r="J41">
      <f>SUM('K:\2017\Regulatory Filings\CEC IEPR\supply forms\[Diagnostics_v6.3_012617_Middle (Rivalry)_030217_Case 1.xlsx]2012-2035 summary'!N26:N28)</f>
    </nc>
  </rcc>
  <rcc rId="3388" sId="3">
    <oc r="K41">
      <f>SUM('K:\2017\Regulatory Filings\CEC IEPR\supply forms\[Diagnostics_v6.3_012617_Middle (Rivalry)_030217_Case 1.xlsx]2012-2035 summary'!O26:O28)</f>
    </oc>
    <nc r="K41">
      <f>SUM('K:\2017\Regulatory Filings\CEC IEPR\supply forms\[Diagnostics_v6.3_012617_Middle (Rivalry)_030217_Case 1.xlsx]2012-2035 summary'!O26:O28)</f>
    </nc>
  </rcc>
  <rcc rId="3389" sId="3">
    <oc r="L41">
      <f>SUM('K:\2017\Regulatory Filings\CEC IEPR\supply forms\[Diagnostics_v6.3_012617_Middle (Rivalry)_030217_Case 1.xlsx]2012-2035 summary'!P26:P28)</f>
    </oc>
    <nc r="L41">
      <f>SUM('K:\2017\Regulatory Filings\CEC IEPR\supply forms\[Diagnostics_v6.3_012617_Middle (Rivalry)_030217_Case 1.xlsx]2012-2035 summary'!P26:P28)</f>
    </nc>
  </rcc>
  <rcc rId="3390" sId="3">
    <oc r="M41">
      <f>SUM('K:\2017\Regulatory Filings\CEC IEPR\supply forms\[Diagnostics_v6.3_012617_Middle (Rivalry)_030217_Case 1.xlsx]2012-2035 summary'!Q26:Q28)</f>
    </oc>
    <nc r="M41">
      <f>SUM('K:\2017\Regulatory Filings\CEC IEPR\supply forms\[Diagnostics_v6.3_012617_Middle (Rivalry)_030217_Case 1.xlsx]2012-2035 summary'!Q26:Q28)</f>
    </nc>
  </rcc>
  <rcc rId="3391" sId="3">
    <oc r="N41">
      <f>SUM('K:\2017\Regulatory Filings\CEC IEPR\supply forms\[Diagnostics_v6.3_012617_Middle (Rivalry)_030217_Case 1.xlsx]2012-2035 summary'!R26:R28)</f>
    </oc>
    <nc r="N41">
      <f>SUM('K:\2017\Regulatory Filings\CEC IEPR\supply forms\[Diagnostics_v6.3_012617_Middle (Rivalry)_030217_Case 1.xlsx]2012-2035 summary'!R26:R28)</f>
    </nc>
  </rcc>
  <rcc rId="3392" sId="3">
    <oc r="I58">
      <f>SUM('K:\2017\Regulatory Filings\CEC IEPR\supply forms\[Diagnostics_v6.3_012617_Middle (Rivalry)_030217_Case 1.xlsx]2012-2035 summary'!M41)</f>
    </oc>
    <nc r="I58">
      <f>SUM('K:\2017\Regulatory Filings\CEC IEPR\supply forms\[Diagnostics_v6.3_012617_Middle (Rivalry)_030217_Case 1.xlsx]2012-2035 summary'!M41)</f>
    </nc>
  </rcc>
  <rcc rId="3393" sId="3">
    <oc r="J58">
      <f>SUM('K:\2017\Regulatory Filings\CEC IEPR\supply forms\[Diagnostics_v6.3_012617_Middle (Rivalry)_030217_Case 1.xlsx]2012-2035 summary'!N41)</f>
    </oc>
    <nc r="J58">
      <f>SUM('K:\2017\Regulatory Filings\CEC IEPR\supply forms\[Diagnostics_v6.3_012617_Middle (Rivalry)_030217_Case 1.xlsx]2012-2035 summary'!N41)</f>
    </nc>
  </rcc>
  <rcc rId="3394" sId="3">
    <oc r="K58">
      <f>SUM('K:\2017\Regulatory Filings\CEC IEPR\supply forms\[Diagnostics_v6.3_012617_Middle (Rivalry)_030217_Case 1.xlsx]2012-2035 summary'!O41)</f>
    </oc>
    <nc r="K58">
      <f>SUM('K:\2017\Regulatory Filings\CEC IEPR\supply forms\[Diagnostics_v6.3_012617_Middle (Rivalry)_030217_Case 1.xlsx]2012-2035 summary'!O41)</f>
    </nc>
  </rcc>
  <rcc rId="3395" sId="3">
    <oc r="L58">
      <f>SUM('K:\2017\Regulatory Filings\CEC IEPR\supply forms\[Diagnostics_v6.3_012617_Middle (Rivalry)_030217_Case 1.xlsx]2012-2035 summary'!P41)</f>
    </oc>
    <nc r="L58">
      <f>SUM('K:\2017\Regulatory Filings\CEC IEPR\supply forms\[Diagnostics_v6.3_012617_Middle (Rivalry)_030217_Case 1.xlsx]2012-2035 summary'!P41)</f>
    </nc>
  </rcc>
  <rcc rId="3396" sId="3">
    <oc r="M58">
      <f>SUM('K:\2017\Regulatory Filings\CEC IEPR\supply forms\[Diagnostics_v6.3_012617_Middle (Rivalry)_030217_Case 1.xlsx]2012-2035 summary'!Q41)</f>
    </oc>
    <nc r="M58">
      <f>SUM('K:\2017\Regulatory Filings\CEC IEPR\supply forms\[Diagnostics_v6.3_012617_Middle (Rivalry)_030217_Case 1.xlsx]2012-2035 summary'!Q41)</f>
    </nc>
  </rcc>
  <rcc rId="3397" sId="3">
    <oc r="N58">
      <f>SUM('K:\2017\Regulatory Filings\CEC IEPR\supply forms\[Diagnostics_v6.3_012617_Middle (Rivalry)_030217_Case 1.xlsx]2012-2035 summary'!R41)</f>
    </oc>
    <nc r="N58">
      <f>SUM('K:\2017\Regulatory Filings\CEC IEPR\supply forms\[Diagnostics_v6.3_012617_Middle (Rivalry)_030217_Case 1.xlsx]2012-2035 summary'!R41)</f>
    </nc>
  </rcc>
  <rcc rId="3398" sId="3">
    <oc r="I59">
      <f>SUM('K:\2017\Regulatory Filings\CEC IEPR\supply forms\[Diagnostics_v6.3_012617_Middle (Rivalry)_030217_Case 1.xlsx]2012-2035 summary'!M39:M40)</f>
    </oc>
    <nc r="I59">
      <f>SUM('K:\2017\Regulatory Filings\CEC IEPR\supply forms\[Diagnostics_v6.3_012617_Middle (Rivalry)_030217_Case 1.xlsx]2012-2035 summary'!M39:M40)</f>
    </nc>
  </rcc>
  <rcc rId="3399" sId="3">
    <oc r="J59">
      <f>SUM('K:\2017\Regulatory Filings\CEC IEPR\supply forms\[Diagnostics_v6.3_012617_Middle (Rivalry)_030217_Case 1.xlsx]2012-2035 summary'!N39:N40)</f>
    </oc>
    <nc r="J59">
      <f>SUM('K:\2017\Regulatory Filings\CEC IEPR\supply forms\[Diagnostics_v6.3_012617_Middle (Rivalry)_030217_Case 1.xlsx]2012-2035 summary'!N39:N40)</f>
    </nc>
  </rcc>
  <rcc rId="3400" sId="3">
    <oc r="K59">
      <f>SUM('K:\2017\Regulatory Filings\CEC IEPR\supply forms\[Diagnostics_v6.3_012617_Middle (Rivalry)_030217_Case 1.xlsx]2012-2035 summary'!O39:O40)</f>
    </oc>
    <nc r="K59">
      <f>SUM('K:\2017\Regulatory Filings\CEC IEPR\supply forms\[Diagnostics_v6.3_012617_Middle (Rivalry)_030217_Case 1.xlsx]2012-2035 summary'!O39:O40)</f>
    </nc>
  </rcc>
  <rcc rId="3401" sId="3">
    <oc r="L59">
      <f>SUM('K:\2017\Regulatory Filings\CEC IEPR\supply forms\[Diagnostics_v6.3_012617_Middle (Rivalry)_030217_Case 1.xlsx]2012-2035 summary'!P39:P40)</f>
    </oc>
    <nc r="L59">
      <f>SUM('K:\2017\Regulatory Filings\CEC IEPR\supply forms\[Diagnostics_v6.3_012617_Middle (Rivalry)_030217_Case 1.xlsx]2012-2035 summary'!P39:P40)</f>
    </nc>
  </rcc>
  <rcc rId="3402" sId="3">
    <oc r="M59">
      <f>SUM('K:\2017\Regulatory Filings\CEC IEPR\supply forms\[Diagnostics_v6.3_012617_Middle (Rivalry)_030217_Case 1.xlsx]2012-2035 summary'!Q39:Q40)</f>
    </oc>
    <nc r="M59">
      <f>SUM('K:\2017\Regulatory Filings\CEC IEPR\supply forms\[Diagnostics_v6.3_012617_Middle (Rivalry)_030217_Case 1.xlsx]2012-2035 summary'!Q39:Q40)</f>
    </nc>
  </rcc>
  <rcc rId="3403" sId="3">
    <oc r="N59">
      <f>SUM('K:\2017\Regulatory Filings\CEC IEPR\supply forms\[Diagnostics_v6.3_012617_Middle (Rivalry)_030217_Case 1.xlsx]2012-2035 summary'!R39:R40)</f>
    </oc>
    <nc r="N59">
      <f>SUM('K:\2017\Regulatory Filings\CEC IEPR\supply forms\[Diagnostics_v6.3_012617_Middle (Rivalry)_030217_Case 1.xlsx]2012-2035 summary'!R39:R40)</f>
    </nc>
  </rcc>
  <rcc rId="3404" sId="3">
    <oc r="I60">
      <f>'K:\2017\Regulatory Filings\CEC IEPR\supply forms\[Diagnostics_v6.3_012617_Middle (Rivalry)_030217_Case 1.xlsx]2012-2035 summary'!M53</f>
    </oc>
    <nc r="I60">
      <f>'K:\2017\Regulatory Filings\CEC IEPR\supply forms\[Diagnostics_v6.3_012617_Middle (Rivalry)_030217_Case 1.xlsx]2012-2035 summary'!M53</f>
    </nc>
  </rcc>
  <rcc rId="3405" sId="3">
    <oc r="J60">
      <f>'K:\2017\Regulatory Filings\CEC IEPR\supply forms\[Diagnostics_v6.3_012617_Middle (Rivalry)_030217_Case 1.xlsx]2012-2035 summary'!N53</f>
    </oc>
    <nc r="J60">
      <f>'K:\2017\Regulatory Filings\CEC IEPR\supply forms\[Diagnostics_v6.3_012617_Middle (Rivalry)_030217_Case 1.xlsx]2012-2035 summary'!N53</f>
    </nc>
  </rcc>
  <rcc rId="3406" sId="3">
    <oc r="K60">
      <f>'K:\2017\Regulatory Filings\CEC IEPR\supply forms\[Diagnostics_v6.3_012617_Middle (Rivalry)_030217_Case 1.xlsx]2012-2035 summary'!O53</f>
    </oc>
    <nc r="K60">
      <f>'K:\2017\Regulatory Filings\CEC IEPR\supply forms\[Diagnostics_v6.3_012617_Middle (Rivalry)_030217_Case 1.xlsx]2012-2035 summary'!O53</f>
    </nc>
  </rcc>
  <rcc rId="3407" sId="3">
    <oc r="L60">
      <f>'K:\2017\Regulatory Filings\CEC IEPR\supply forms\[Diagnostics_v6.3_012617_Middle (Rivalry)_030217_Case 1.xlsx]2012-2035 summary'!P53</f>
    </oc>
    <nc r="L60">
      <f>'K:\2017\Regulatory Filings\CEC IEPR\supply forms\[Diagnostics_v6.3_012617_Middle (Rivalry)_030217_Case 1.xlsx]2012-2035 summary'!P53</f>
    </nc>
  </rcc>
  <rcc rId="3408" sId="3">
    <oc r="M60">
      <f>'K:\2017\Regulatory Filings\CEC IEPR\supply forms\[Diagnostics_v6.3_012617_Middle (Rivalry)_030217_Case 1.xlsx]2012-2035 summary'!Q53</f>
    </oc>
    <nc r="M60">
      <f>'K:\2017\Regulatory Filings\CEC IEPR\supply forms\[Diagnostics_v6.3_012617_Middle (Rivalry)_030217_Case 1.xlsx]2012-2035 summary'!Q53</f>
    </nc>
  </rcc>
  <rcc rId="3409" sId="3">
    <oc r="N60">
      <f>'K:\2017\Regulatory Filings\CEC IEPR\supply forms\[Diagnostics_v6.3_012617_Middle (Rivalry)_030217_Case 1.xlsx]2012-2035 summary'!R53</f>
    </oc>
    <nc r="N60">
      <f>'K:\2017\Regulatory Filings\CEC IEPR\supply forms\[Diagnostics_v6.3_012617_Middle (Rivalry)_030217_Case 1.xlsx]2012-2035 summary'!R53</f>
    </nc>
  </rcc>
  <rcc rId="3410" sId="3">
    <oc r="I64">
      <f>'K:\2017\Regulatory Filings\CEC IEPR\supply forms\[Diagnostics_v6.3_012617_Middle (Rivalry)_030217_Case 1.xlsx]2012-2035 summary'!M30</f>
    </oc>
    <nc r="I64">
      <f>'K:\2017\Regulatory Filings\CEC IEPR\supply forms\[Diagnostics_v6.3_012617_Middle (Rivalry)_030217_Case 1.xlsx]2012-2035 summary'!M30</f>
    </nc>
  </rcc>
  <rcc rId="3411" sId="3">
    <oc r="J64">
      <f>'K:\2017\Regulatory Filings\CEC IEPR\supply forms\[Diagnostics_v6.3_012617_Middle (Rivalry)_030217_Case 1.xlsx]2012-2035 summary'!N30</f>
    </oc>
    <nc r="J64">
      <f>'K:\2017\Regulatory Filings\CEC IEPR\supply forms\[Diagnostics_v6.3_012617_Middle (Rivalry)_030217_Case 1.xlsx]2012-2035 summary'!N30</f>
    </nc>
  </rcc>
  <rcc rId="3412" sId="3">
    <oc r="K64">
      <f>'K:\2017\Regulatory Filings\CEC IEPR\supply forms\[Diagnostics_v6.3_012617_Middle (Rivalry)_030217_Case 1.xlsx]2012-2035 summary'!O30</f>
    </oc>
    <nc r="K64">
      <f>'K:\2017\Regulatory Filings\CEC IEPR\supply forms\[Diagnostics_v6.3_012617_Middle (Rivalry)_030217_Case 1.xlsx]2012-2035 summary'!O30</f>
    </nc>
  </rcc>
  <rcc rId="3413" sId="3">
    <oc r="L64">
      <f>'K:\2017\Regulatory Filings\CEC IEPR\supply forms\[Diagnostics_v6.3_012617_Middle (Rivalry)_030217_Case 1.xlsx]2012-2035 summary'!P30</f>
    </oc>
    <nc r="L64">
      <f>'K:\2017\Regulatory Filings\CEC IEPR\supply forms\[Diagnostics_v6.3_012617_Middle (Rivalry)_030217_Case 1.xlsx]2012-2035 summary'!P30</f>
    </nc>
  </rcc>
  <rcc rId="3414" sId="3">
    <oc r="M64">
      <f>'K:\2017\Regulatory Filings\CEC IEPR\supply forms\[Diagnostics_v6.3_012617_Middle (Rivalry)_030217_Case 1.xlsx]2012-2035 summary'!Q30</f>
    </oc>
    <nc r="M64">
      <f>'K:\2017\Regulatory Filings\CEC IEPR\supply forms\[Diagnostics_v6.3_012617_Middle (Rivalry)_030217_Case 1.xlsx]2012-2035 summary'!Q30</f>
    </nc>
  </rcc>
  <rcc rId="3415" sId="3">
    <oc r="N64">
      <f>'K:\2017\Regulatory Filings\CEC IEPR\supply forms\[Diagnostics_v6.3_012617_Middle (Rivalry)_030217_Case 1.xlsx]2012-2035 summary'!R30</f>
    </oc>
    <nc r="N64">
      <f>'K:\2017\Regulatory Filings\CEC IEPR\supply forms\[Diagnostics_v6.3_012617_Middle (Rivalry)_030217_Case 1.xlsx]2012-2035 summary'!R30</f>
    </nc>
  </rcc>
  <rcc rId="3416" sId="3">
    <oc r="I65">
      <f>'K:\2017\Regulatory Filings\CEC IEPR\supply forms\[Diagnostics_v6.3_012617_Middle (Rivalry)_030217_Case 1.xlsx]2012-2035 summary'!M32</f>
    </oc>
    <nc r="I65">
      <f>'K:\2017\Regulatory Filings\CEC IEPR\supply forms\[Diagnostics_v6.3_012617_Middle (Rivalry)_030217_Case 1.xlsx]2012-2035 summary'!M32</f>
    </nc>
  </rcc>
  <rcc rId="3417" sId="3">
    <oc r="J65">
      <f>'K:\2017\Regulatory Filings\CEC IEPR\supply forms\[Diagnostics_v6.3_012617_Middle (Rivalry)_030217_Case 1.xlsx]2012-2035 summary'!N32</f>
    </oc>
    <nc r="J65">
      <f>'K:\2017\Regulatory Filings\CEC IEPR\supply forms\[Diagnostics_v6.3_012617_Middle (Rivalry)_030217_Case 1.xlsx]2012-2035 summary'!N32</f>
    </nc>
  </rcc>
  <rcc rId="3418" sId="3">
    <oc r="K65">
      <f>'K:\2017\Regulatory Filings\CEC IEPR\supply forms\[Diagnostics_v6.3_012617_Middle (Rivalry)_030217_Case 1.xlsx]2012-2035 summary'!O32</f>
    </oc>
    <nc r="K65">
      <f>'K:\2017\Regulatory Filings\CEC IEPR\supply forms\[Diagnostics_v6.3_012617_Middle (Rivalry)_030217_Case 1.xlsx]2012-2035 summary'!O32</f>
    </nc>
  </rcc>
  <rcc rId="3419" sId="3">
    <oc r="L65">
      <f>'K:\2017\Regulatory Filings\CEC IEPR\supply forms\[Diagnostics_v6.3_012617_Middle (Rivalry)_030217_Case 1.xlsx]2012-2035 summary'!P32</f>
    </oc>
    <nc r="L65">
      <f>'K:\2017\Regulatory Filings\CEC IEPR\supply forms\[Diagnostics_v6.3_012617_Middle (Rivalry)_030217_Case 1.xlsx]2012-2035 summary'!P32</f>
    </nc>
  </rcc>
  <rcc rId="3420" sId="3">
    <oc r="M65">
      <f>'K:\2017\Regulatory Filings\CEC IEPR\supply forms\[Diagnostics_v6.3_012617_Middle (Rivalry)_030217_Case 1.xlsx]2012-2035 summary'!Q32</f>
    </oc>
    <nc r="M65">
      <f>'K:\2017\Regulatory Filings\CEC IEPR\supply forms\[Diagnostics_v6.3_012617_Middle (Rivalry)_030217_Case 1.xlsx]2012-2035 summary'!Q32</f>
    </nc>
  </rcc>
  <rcc rId="3421" sId="3">
    <oc r="N65">
      <f>'K:\2017\Regulatory Filings\CEC IEPR\supply forms\[Diagnostics_v6.3_012617_Middle (Rivalry)_030217_Case 1.xlsx]2012-2035 summary'!R32</f>
    </oc>
    <nc r="N65">
      <f>'K:\2017\Regulatory Filings\CEC IEPR\supply forms\[Diagnostics_v6.3_012617_Middle (Rivalry)_030217_Case 1.xlsx]2012-2035 summary'!R32</f>
    </nc>
  </rcc>
  <rcc rId="3422" sId="3">
    <oc r="I66">
      <f>'K:\2017\Regulatory Filings\CEC IEPR\supply forms\[Diagnostics_v6.3_012617_Middle (Rivalry)_030217_Case 1.xlsx]2012-2035 summary'!M43</f>
    </oc>
    <nc r="I66">
      <f>'K:\2017\Regulatory Filings\CEC IEPR\supply forms\[Diagnostics_v6.3_012617_Middle (Rivalry)_030217_Case 1.xlsx]2012-2035 summary'!M43</f>
    </nc>
  </rcc>
  <rcc rId="3423" sId="3">
    <oc r="J66">
      <f>'K:\2017\Regulatory Filings\CEC IEPR\supply forms\[Diagnostics_v6.3_012617_Middle (Rivalry)_030217_Case 1.xlsx]2012-2035 summary'!N43</f>
    </oc>
    <nc r="J66">
      <f>'K:\2017\Regulatory Filings\CEC IEPR\supply forms\[Diagnostics_v6.3_012617_Middle (Rivalry)_030217_Case 1.xlsx]2012-2035 summary'!N43</f>
    </nc>
  </rcc>
  <rcc rId="3424" sId="3">
    <oc r="K66">
      <f>'K:\2017\Regulatory Filings\CEC IEPR\supply forms\[Diagnostics_v6.3_012617_Middle (Rivalry)_030217_Case 1.xlsx]2012-2035 summary'!O43</f>
    </oc>
    <nc r="K66">
      <f>'K:\2017\Regulatory Filings\CEC IEPR\supply forms\[Diagnostics_v6.3_012617_Middle (Rivalry)_030217_Case 1.xlsx]2012-2035 summary'!O43</f>
    </nc>
  </rcc>
  <rcc rId="3425" sId="3">
    <oc r="L66">
      <f>'K:\2017\Regulatory Filings\CEC IEPR\supply forms\[Diagnostics_v6.3_012617_Middle (Rivalry)_030217_Case 1.xlsx]2012-2035 summary'!P43</f>
    </oc>
    <nc r="L66">
      <f>'K:\2017\Regulatory Filings\CEC IEPR\supply forms\[Diagnostics_v6.3_012617_Middle (Rivalry)_030217_Case 1.xlsx]2012-2035 summary'!P43</f>
    </nc>
  </rcc>
  <rcc rId="3426" sId="3">
    <oc r="M66">
      <f>'K:\2017\Regulatory Filings\CEC IEPR\supply forms\[Diagnostics_v6.3_012617_Middle (Rivalry)_030217_Case 1.xlsx]2012-2035 summary'!Q43</f>
    </oc>
    <nc r="M66">
      <f>'K:\2017\Regulatory Filings\CEC IEPR\supply forms\[Diagnostics_v6.3_012617_Middle (Rivalry)_030217_Case 1.xlsx]2012-2035 summary'!Q43</f>
    </nc>
  </rcc>
  <rcc rId="3427" sId="3">
    <oc r="N66">
      <f>'K:\2017\Regulatory Filings\CEC IEPR\supply forms\[Diagnostics_v6.3_012617_Middle (Rivalry)_030217_Case 1.xlsx]2012-2035 summary'!R43</f>
    </oc>
    <nc r="N66">
      <f>'K:\2017\Regulatory Filings\CEC IEPR\supply forms\[Diagnostics_v6.3_012617_Middle (Rivalry)_030217_Case 1.xlsx]2012-2035 summary'!R43</f>
    </nc>
  </rcc>
  <rcc rId="3428" sId="3">
    <oc r="I73">
      <f>'K:\2017\Regulatory Filings\CEC IEPR\supply forms\[Diagnostics_v6.3_012617_Middle (Rivalry)_030217_Case 1.xlsx]2012-2035 summary'!M62</f>
    </oc>
    <nc r="I73">
      <f>'K:\2017\Regulatory Filings\CEC IEPR\supply forms\[Diagnostics_v6.3_012617_Middle (Rivalry)_030217_Case 1.xlsx]2012-2035 summary'!M62</f>
    </nc>
  </rcc>
  <rcc rId="3429" sId="3">
    <oc r="J73">
      <f>'K:\2017\Regulatory Filings\CEC IEPR\supply forms\[Diagnostics_v6.3_012617_Middle (Rivalry)_030217_Case 1.xlsx]2012-2035 summary'!N62</f>
    </oc>
    <nc r="J73">
      <f>'K:\2017\Regulatory Filings\CEC IEPR\supply forms\[Diagnostics_v6.3_012617_Middle (Rivalry)_030217_Case 1.xlsx]2012-2035 summary'!N62</f>
    </nc>
  </rcc>
  <rcc rId="3430" sId="3">
    <oc r="K73">
      <f>'K:\2017\Regulatory Filings\CEC IEPR\supply forms\[Diagnostics_v6.3_012617_Middle (Rivalry)_030217_Case 1.xlsx]2012-2035 summary'!O62</f>
    </oc>
    <nc r="K73">
      <f>'K:\2017\Regulatory Filings\CEC IEPR\supply forms\[Diagnostics_v6.3_012617_Middle (Rivalry)_030217_Case 1.xlsx]2012-2035 summary'!O62</f>
    </nc>
  </rcc>
  <rcc rId="3431" sId="3">
    <oc r="L73">
      <f>'K:\2017\Regulatory Filings\CEC IEPR\supply forms\[Diagnostics_v6.3_012617_Middle (Rivalry)_030217_Case 1.xlsx]2012-2035 summary'!P62</f>
    </oc>
    <nc r="L73">
      <f>'K:\2017\Regulatory Filings\CEC IEPR\supply forms\[Diagnostics_v6.3_012617_Middle (Rivalry)_030217_Case 1.xlsx]2012-2035 summary'!P62</f>
    </nc>
  </rcc>
  <rcc rId="3432" sId="3">
    <oc r="M73">
      <f>'K:\2017\Regulatory Filings\CEC IEPR\supply forms\[Diagnostics_v6.3_012617_Middle (Rivalry)_030217_Case 1.xlsx]2012-2035 summary'!Q62</f>
    </oc>
    <nc r="M73">
      <f>'K:\2017\Regulatory Filings\CEC IEPR\supply forms\[Diagnostics_v6.3_012617_Middle (Rivalry)_030217_Case 1.xlsx]2012-2035 summary'!Q62</f>
    </nc>
  </rcc>
  <rcc rId="3433" sId="3">
    <oc r="N73">
      <f>'K:\2017\Regulatory Filings\CEC IEPR\supply forms\[Diagnostics_v6.3_012617_Middle (Rivalry)_030217_Case 1.xlsx]2012-2035 summary'!R62</f>
    </oc>
    <nc r="N73">
      <f>'K:\2017\Regulatory Filings\CEC IEPR\supply forms\[Diagnostics_v6.3_012617_Middle (Rivalry)_030217_Case 1.xlsx]2012-2035 summary'!R62</f>
    </nc>
  </rcc>
  <rcc rId="3434" sId="3">
    <oc r="I77">
      <f>'K:\2017\Regulatory Filings\CEC IEPR\supply forms\[Diagnostics_v6.3_012617_Middle (Rivalry)_030217_Case 1.xlsx]2012-2035 summary'!M29</f>
    </oc>
    <nc r="I77">
      <f>'K:\2017\Regulatory Filings\CEC IEPR\supply forms\[Diagnostics_v6.3_012617_Middle (Rivalry)_030217_Case 1.xlsx]2012-2035 summary'!M29</f>
    </nc>
  </rcc>
  <rcc rId="3435" sId="3">
    <oc r="J77">
      <f>'K:\2017\Regulatory Filings\CEC IEPR\supply forms\[Diagnostics_v6.3_012617_Middle (Rivalry)_030217_Case 1.xlsx]2012-2035 summary'!N29</f>
    </oc>
    <nc r="J77">
      <f>'K:\2017\Regulatory Filings\CEC IEPR\supply forms\[Diagnostics_v6.3_012617_Middle (Rivalry)_030217_Case 1.xlsx]2012-2035 summary'!N29</f>
    </nc>
  </rcc>
  <rcc rId="3436" sId="3">
    <oc r="K77">
      <f>'K:\2017\Regulatory Filings\CEC IEPR\supply forms\[Diagnostics_v6.3_012617_Middle (Rivalry)_030217_Case 1.xlsx]2012-2035 summary'!O29</f>
    </oc>
    <nc r="K77">
      <f>'K:\2017\Regulatory Filings\CEC IEPR\supply forms\[Diagnostics_v6.3_012617_Middle (Rivalry)_030217_Case 1.xlsx]2012-2035 summary'!O29</f>
    </nc>
  </rcc>
  <rcc rId="3437" sId="3">
    <oc r="L77">
      <f>'K:\2017\Regulatory Filings\CEC IEPR\supply forms\[Diagnostics_v6.3_012617_Middle (Rivalry)_030217_Case 1.xlsx]2012-2035 summary'!P29</f>
    </oc>
    <nc r="L77">
      <f>'K:\2017\Regulatory Filings\CEC IEPR\supply forms\[Diagnostics_v6.3_012617_Middle (Rivalry)_030217_Case 1.xlsx]2012-2035 summary'!P29</f>
    </nc>
  </rcc>
  <rcc rId="3438" sId="3">
    <oc r="M77">
      <f>'K:\2017\Regulatory Filings\CEC IEPR\supply forms\[Diagnostics_v6.3_012617_Middle (Rivalry)_030217_Case 1.xlsx]2012-2035 summary'!Q29</f>
    </oc>
    <nc r="M77">
      <f>'K:\2017\Regulatory Filings\CEC IEPR\supply forms\[Diagnostics_v6.3_012617_Middle (Rivalry)_030217_Case 1.xlsx]2012-2035 summary'!Q29</f>
    </nc>
  </rcc>
  <rcc rId="3439" sId="3">
    <oc r="N77">
      <f>'K:\2017\Regulatory Filings\CEC IEPR\supply forms\[Diagnostics_v6.3_012617_Middle (Rivalry)_030217_Case 1.xlsx]2012-2035 summary'!R29</f>
    </oc>
    <nc r="N77">
      <f>'K:\2017\Regulatory Filings\CEC IEPR\supply forms\[Diagnostics_v6.3_012617_Middle (Rivalry)_030217_Case 1.xlsx]2012-2035 summary'!R29</f>
    </nc>
  </rcc>
  <rcc rId="3440" sId="3">
    <oc r="I80">
      <f>'K:\2017\Regulatory Filings\CEC IEPR\supply forms\[Diagnostics_v6.3_012617_Middle (Rivalry)_030217_Case 1.xlsx]2012-2035 summary'!M25-I55</f>
    </oc>
    <nc r="I80">
      <f>'K:\2017\Regulatory Filings\CEC IEPR\supply forms\[Diagnostics_v6.3_012617_Middle (Rivalry)_030217_Case 1.xlsx]2012-2035 summary'!M25-I55</f>
    </nc>
  </rcc>
  <rcc rId="3441" sId="3">
    <oc r="J80">
      <f>'K:\2017\Regulatory Filings\CEC IEPR\supply forms\[Diagnostics_v6.3_012617_Middle (Rivalry)_030217_Case 1.xlsx]2012-2035 summary'!N25-J55</f>
    </oc>
    <nc r="J80">
      <f>'K:\2017\Regulatory Filings\CEC IEPR\supply forms\[Diagnostics_v6.3_012617_Middle (Rivalry)_030217_Case 1.xlsx]2012-2035 summary'!N25-J55</f>
    </nc>
  </rcc>
  <rcc rId="3442" sId="3">
    <oc r="K80">
      <f>'K:\2017\Regulatory Filings\CEC IEPR\supply forms\[Diagnostics_v6.3_012617_Middle (Rivalry)_030217_Case 1.xlsx]2012-2035 summary'!O25-K55</f>
    </oc>
    <nc r="K80">
      <f>'K:\2017\Regulatory Filings\CEC IEPR\supply forms\[Diagnostics_v6.3_012617_Middle (Rivalry)_030217_Case 1.xlsx]2012-2035 summary'!O25-K55</f>
    </nc>
  </rcc>
  <rcc rId="3443" sId="3">
    <oc r="L80">
      <f>'K:\2017\Regulatory Filings\CEC IEPR\supply forms\[Diagnostics_v6.3_012617_Middle (Rivalry)_030217_Case 1.xlsx]2012-2035 summary'!P25-L55</f>
    </oc>
    <nc r="L80">
      <f>'K:\2017\Regulatory Filings\CEC IEPR\supply forms\[Diagnostics_v6.3_012617_Middle (Rivalry)_030217_Case 1.xlsx]2012-2035 summary'!P25-L55</f>
    </nc>
  </rcc>
  <rcc rId="3444" sId="3">
    <oc r="M80">
      <f>'K:\2017\Regulatory Filings\CEC IEPR\supply forms\[Diagnostics_v6.3_012617_Middle (Rivalry)_030217_Case 1.xlsx]2012-2035 summary'!Q25-M55</f>
    </oc>
    <nc r="M80">
      <f>'K:\2017\Regulatory Filings\CEC IEPR\supply forms\[Diagnostics_v6.3_012617_Middle (Rivalry)_030217_Case 1.xlsx]2012-2035 summary'!Q25-M55</f>
    </nc>
  </rcc>
  <rcc rId="3445" sId="3">
    <oc r="N80">
      <f>'K:\2017\Regulatory Filings\CEC IEPR\supply forms\[Diagnostics_v6.3_012617_Middle (Rivalry)_030217_Case 1.xlsx]2012-2035 summary'!R25-N55</f>
    </oc>
    <nc r="N80">
      <f>'K:\2017\Regulatory Filings\CEC IEPR\supply forms\[Diagnostics_v6.3_012617_Middle (Rivalry)_030217_Case 1.xlsx]2012-2035 summary'!R25-N55</f>
    </nc>
  </rcc>
  <rcc rId="3446" sId="3" numFmtId="4">
    <nc r="E82">
      <v>0</v>
    </nc>
  </rcc>
  <rcc rId="3447" sId="3" numFmtId="4">
    <nc r="F82">
      <v>0</v>
    </nc>
  </rcc>
  <rcc rId="3448" sId="3" numFmtId="4">
    <nc r="G82">
      <v>0</v>
    </nc>
  </rcc>
  <rcc rId="3449" sId="3" numFmtId="4">
    <nc r="H82">
      <v>0</v>
    </nc>
  </rcc>
  <rcc rId="3450" sId="3" numFmtId="4">
    <nc r="I82">
      <v>0</v>
    </nc>
  </rcc>
  <rcc rId="3451" sId="3" numFmtId="4">
    <nc r="J82">
      <v>0</v>
    </nc>
  </rcc>
  <rcc rId="3452" sId="3" numFmtId="4">
    <nc r="K82">
      <v>0</v>
    </nc>
  </rcc>
  <rcc rId="3453" sId="3" numFmtId="4">
    <nc r="L82">
      <v>0</v>
    </nc>
  </rcc>
  <rcc rId="3454" sId="3" numFmtId="4">
    <nc r="M82">
      <v>0</v>
    </nc>
  </rcc>
  <rcc rId="3455" sId="3" numFmtId="4">
    <nc r="N82">
      <v>0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3" sId="2" numFmtId="4">
    <oc r="E82">
      <v>10</v>
    </oc>
    <nc r="E82">
      <v>0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4" sId="3">
    <oc r="E29">
      <f>'K:\2017\Regulatory Filings\CEC IEPR\supply forms\[SMUD_2017_IEPR_Supply_Forms - CF Edits.xlsx]S-2 Energy Balance'!E29</f>
    </oc>
    <nc r="E29">
      <f>'K:\2017\Regulatory Filings\CEC IEPR\supply forms\[SMUD_2017_IEPR_Supply_Forms - CF Edits.xlsx]S-2 Energy Balance'!E29</f>
    </nc>
  </rcc>
  <rcc rId="3465" sId="3">
    <oc r="F29">
      <f>'K:\2017\Regulatory Filings\CEC IEPR\supply forms\[SMUD_2017_IEPR_Supply_Forms - CF Edits.xlsx]S-2 Energy Balance'!F29</f>
    </oc>
    <nc r="F29">
      <f>'K:\2017\Regulatory Filings\CEC IEPR\supply forms\[SMUD_2017_IEPR_Supply_Forms - CF Edits.xlsx]S-2 Energy Balance'!F29</f>
    </nc>
  </rcc>
  <rcc rId="3466" sId="3">
    <oc r="G29">
      <f>'K:\2017\Regulatory Filings\CEC IEPR\supply forms\[SMUD_2017_IEPR_Supply_Forms - CF Edits.xlsx]S-2 Energy Balance'!G29</f>
    </oc>
    <nc r="G29">
      <f>'K:\2017\Regulatory Filings\CEC IEPR\supply forms\[SMUD_2017_IEPR_Supply_Forms - CF Edits.xlsx]S-2 Energy Balance'!G29</f>
    </nc>
  </rcc>
  <rcc rId="3467" sId="3">
    <oc r="H29">
      <f>'K:\2017\Regulatory Filings\CEC IEPR\supply forms\[SMUD_2017_IEPR_Supply_Forms - CF Edits.xlsx]S-2 Energy Balance'!H29</f>
    </oc>
    <nc r="H29">
      <f>'K:\2017\Regulatory Filings\CEC IEPR\supply forms\[SMUD_2017_IEPR_Supply_Forms - CF Edits.xlsx]S-2 Energy Balance'!H29</f>
    </nc>
  </rcc>
  <rcc rId="3468" sId="3">
    <oc r="E30">
      <f>'K:\2017\Regulatory Filings\CEC IEPR\supply forms\[SMUD_2017_IEPR_Supply_Forms - CF Edits.xlsx]S-2 Energy Balance'!E30</f>
    </oc>
    <nc r="E30">
      <f>'K:\2017\Regulatory Filings\CEC IEPR\supply forms\[SMUD_2017_IEPR_Supply_Forms - CF Edits.xlsx]S-2 Energy Balance'!E30</f>
    </nc>
  </rcc>
  <rcc rId="3469" sId="3">
    <oc r="F30">
      <f>'K:\2017\Regulatory Filings\CEC IEPR\supply forms\[SMUD_2017_IEPR_Supply_Forms - CF Edits.xlsx]S-2 Energy Balance'!F30</f>
    </oc>
    <nc r="F30">
      <f>'K:\2017\Regulatory Filings\CEC IEPR\supply forms\[SMUD_2017_IEPR_Supply_Forms - CF Edits.xlsx]S-2 Energy Balance'!F30</f>
    </nc>
  </rcc>
  <rcc rId="3470" sId="3">
    <oc r="G30">
      <f>'K:\2017\Regulatory Filings\CEC IEPR\supply forms\[SMUD_2017_IEPR_Supply_Forms - CF Edits.xlsx]S-2 Energy Balance'!G30</f>
    </oc>
    <nc r="G30">
      <f>'K:\2017\Regulatory Filings\CEC IEPR\supply forms\[SMUD_2017_IEPR_Supply_Forms - CF Edits.xlsx]S-2 Energy Balance'!G30</f>
    </nc>
  </rcc>
  <rcc rId="3471" sId="3">
    <oc r="H30">
      <f>'K:\2017\Regulatory Filings\CEC IEPR\supply forms\[SMUD_2017_IEPR_Supply_Forms - CF Edits.xlsx]S-2 Energy Balance'!H30</f>
    </oc>
    <nc r="H30">
      <f>'K:\2017\Regulatory Filings\CEC IEPR\supply forms\[SMUD_2017_IEPR_Supply_Forms - CF Edits.xlsx]S-2 Energy Balance'!H30</f>
    </nc>
  </rcc>
  <rcc rId="3472" sId="3">
    <oc r="E31">
      <f>'K:\2017\Regulatory Filings\CEC IEPR\supply forms\[SMUD_2017_IEPR_Supply_Forms - CF Edits.xlsx]S-2 Energy Balance'!E31</f>
    </oc>
    <nc r="E31">
      <f>'K:\2017\Regulatory Filings\CEC IEPR\supply forms\[SMUD_2017_IEPR_Supply_Forms - CF Edits.xlsx]S-2 Energy Balance'!E31</f>
    </nc>
  </rcc>
  <rcc rId="3473" sId="3">
    <oc r="F31">
      <f>'K:\2017\Regulatory Filings\CEC IEPR\supply forms\[SMUD_2017_IEPR_Supply_Forms - CF Edits.xlsx]S-2 Energy Balance'!F31</f>
    </oc>
    <nc r="F31">
      <f>'K:\2017\Regulatory Filings\CEC IEPR\supply forms\[SMUD_2017_IEPR_Supply_Forms - CF Edits.xlsx]S-2 Energy Balance'!F31</f>
    </nc>
  </rcc>
  <rcc rId="3474" sId="3">
    <oc r="G31">
      <f>'K:\2017\Regulatory Filings\CEC IEPR\supply forms\[SMUD_2017_IEPR_Supply_Forms - CF Edits.xlsx]S-2 Energy Balance'!G31</f>
    </oc>
    <nc r="G31">
      <f>'K:\2017\Regulatory Filings\CEC IEPR\supply forms\[SMUD_2017_IEPR_Supply_Forms - CF Edits.xlsx]S-2 Energy Balance'!G31</f>
    </nc>
  </rcc>
  <rcc rId="3475" sId="3">
    <oc r="H31">
      <f>'K:\2017\Regulatory Filings\CEC IEPR\supply forms\[SMUD_2017_IEPR_Supply_Forms - CF Edits.xlsx]S-2 Energy Balance'!H31</f>
    </oc>
    <nc r="H31">
      <f>'K:\2017\Regulatory Filings\CEC IEPR\supply forms\[SMUD_2017_IEPR_Supply_Forms - CF Edits.xlsx]S-2 Energy Balance'!H31</f>
    </nc>
  </rcc>
  <rcc rId="3476" sId="3">
    <oc r="E32">
      <f>'K:\2017\Regulatory Filings\CEC IEPR\supply forms\[SMUD_2017_IEPR_Supply_Forms - CF Edits.xlsx]S-2 Energy Balance'!E32</f>
    </oc>
    <nc r="E32">
      <f>'K:\2017\Regulatory Filings\CEC IEPR\supply forms\[SMUD_2017_IEPR_Supply_Forms - CF Edits.xlsx]S-2 Energy Balance'!E32</f>
    </nc>
  </rcc>
  <rcc rId="3477" sId="3">
    <oc r="F32">
      <f>'K:\2017\Regulatory Filings\CEC IEPR\supply forms\[SMUD_2017_IEPR_Supply_Forms - CF Edits.xlsx]S-2 Energy Balance'!F32</f>
    </oc>
    <nc r="F32">
      <f>'K:\2017\Regulatory Filings\CEC IEPR\supply forms\[SMUD_2017_IEPR_Supply_Forms - CF Edits.xlsx]S-2 Energy Balance'!F32</f>
    </nc>
  </rcc>
  <rcc rId="3478" sId="3">
    <oc r="G32">
      <f>'K:\2017\Regulatory Filings\CEC IEPR\supply forms\[SMUD_2017_IEPR_Supply_Forms - CF Edits.xlsx]S-2 Energy Balance'!G32</f>
    </oc>
    <nc r="G32">
      <f>'K:\2017\Regulatory Filings\CEC IEPR\supply forms\[SMUD_2017_IEPR_Supply_Forms - CF Edits.xlsx]S-2 Energy Balance'!G32</f>
    </nc>
  </rcc>
  <rcc rId="3479" sId="3">
    <oc r="H32">
      <f>'K:\2017\Regulatory Filings\CEC IEPR\supply forms\[SMUD_2017_IEPR_Supply_Forms - CF Edits.xlsx]S-2 Energy Balance'!H32</f>
    </oc>
    <nc r="H32">
      <f>'K:\2017\Regulatory Filings\CEC IEPR\supply forms\[SMUD_2017_IEPR_Supply_Forms - CF Edits.xlsx]S-2 Energy Balance'!H32</f>
    </nc>
  </rcc>
  <rcc rId="3480" sId="3">
    <oc r="E33">
      <f>'K:\2017\Regulatory Filings\CEC IEPR\supply forms\[SMUD_2017_IEPR_Supply_Forms - CF Edits.xlsx]S-2 Energy Balance'!E33</f>
    </oc>
    <nc r="E33">
      <f>'K:\2017\Regulatory Filings\CEC IEPR\supply forms\[SMUD_2017_IEPR_Supply_Forms - CF Edits.xlsx]S-2 Energy Balance'!E33</f>
    </nc>
  </rcc>
  <rcc rId="3481" sId="3">
    <oc r="F33">
      <f>'K:\2017\Regulatory Filings\CEC IEPR\supply forms\[SMUD_2017_IEPR_Supply_Forms - CF Edits.xlsx]S-2 Energy Balance'!F33</f>
    </oc>
    <nc r="F33">
      <f>'K:\2017\Regulatory Filings\CEC IEPR\supply forms\[SMUD_2017_IEPR_Supply_Forms - CF Edits.xlsx]S-2 Energy Balance'!F33</f>
    </nc>
  </rcc>
  <rcc rId="3482" sId="3">
    <oc r="G33">
      <f>'K:\2017\Regulatory Filings\CEC IEPR\supply forms\[SMUD_2017_IEPR_Supply_Forms - CF Edits.xlsx]S-2 Energy Balance'!G33</f>
    </oc>
    <nc r="G33">
      <f>'K:\2017\Regulatory Filings\CEC IEPR\supply forms\[SMUD_2017_IEPR_Supply_Forms - CF Edits.xlsx]S-2 Energy Balance'!G33</f>
    </nc>
  </rcc>
  <rcc rId="3483" sId="3">
    <oc r="H33">
      <f>'K:\2017\Regulatory Filings\CEC IEPR\supply forms\[SMUD_2017_IEPR_Supply_Forms - CF Edits.xlsx]S-2 Energy Balance'!H33</f>
    </oc>
    <nc r="H33">
      <f>'K:\2017\Regulatory Filings\CEC IEPR\supply forms\[SMUD_2017_IEPR_Supply_Forms - CF Edits.xlsx]S-2 Energy Balance'!H33</f>
    </nc>
  </rcc>
  <rcc rId="3484" sId="3">
    <oc r="E38">
      <f>'K:\2017\Regulatory Filings\CEC IEPR\supply forms\[SMUD_2017_IEPR_Supply_Forms - CF Edits.xlsx]S-2 Energy Balance'!E43</f>
    </oc>
    <nc r="E38">
      <f>'K:\2017\Regulatory Filings\CEC IEPR\supply forms\[SMUD_2017_IEPR_Supply_Forms - CF Edits.xlsx]S-2 Energy Balance'!E43</f>
    </nc>
  </rcc>
  <rcc rId="3485" sId="3">
    <oc r="F38">
      <f>'K:\2017\Regulatory Filings\CEC IEPR\supply forms\[SMUD_2017_IEPR_Supply_Forms - CF Edits.xlsx]S-2 Energy Balance'!F43</f>
    </oc>
    <nc r="F38">
      <f>'K:\2017\Regulatory Filings\CEC IEPR\supply forms\[SMUD_2017_IEPR_Supply_Forms - CF Edits.xlsx]S-2 Energy Balance'!F43</f>
    </nc>
  </rcc>
  <rcc rId="3486" sId="3">
    <oc r="G38">
      <f>'K:\2017\Regulatory Filings\CEC IEPR\supply forms\[SMUD_2017_IEPR_Supply_Forms - CF Edits.xlsx]S-2 Energy Balance'!G43</f>
    </oc>
    <nc r="G38">
      <f>'K:\2017\Regulatory Filings\CEC IEPR\supply forms\[SMUD_2017_IEPR_Supply_Forms - CF Edits.xlsx]S-2 Energy Balance'!G43</f>
    </nc>
  </rcc>
  <rcc rId="3487" sId="3">
    <oc r="H38">
      <f>'K:\2017\Regulatory Filings\CEC IEPR\supply forms\[SMUD_2017_IEPR_Supply_Forms - CF Edits.xlsx]S-2 Energy Balance'!H43</f>
    </oc>
    <nc r="H38">
      <f>'K:\2017\Regulatory Filings\CEC IEPR\supply forms\[SMUD_2017_IEPR_Supply_Forms - CF Edits.xlsx]S-2 Energy Balance'!H43</f>
    </nc>
  </rcc>
  <rcc rId="3488" sId="3">
    <oc r="E39">
      <f>'K:\2017\Regulatory Filings\CEC IEPR\supply forms\[SMUD_2017_IEPR_Supply_Forms - CF Edits.xlsx]S-2 Energy Balance'!E44</f>
    </oc>
    <nc r="E39">
      <f>'K:\2017\Regulatory Filings\CEC IEPR\supply forms\[SMUD_2017_IEPR_Supply_Forms - CF Edits.xlsx]S-2 Energy Balance'!E44</f>
    </nc>
  </rcc>
  <rcc rId="3489" sId="3">
    <oc r="F39">
      <f>'K:\2017\Regulatory Filings\CEC IEPR\supply forms\[SMUD_2017_IEPR_Supply_Forms - CF Edits.xlsx]S-2 Energy Balance'!F44</f>
    </oc>
    <nc r="F39">
      <f>'K:\2017\Regulatory Filings\CEC IEPR\supply forms\[SMUD_2017_IEPR_Supply_Forms - CF Edits.xlsx]S-2 Energy Balance'!F44</f>
    </nc>
  </rcc>
  <rcc rId="3490" sId="3">
    <oc r="G39">
      <f>'K:\2017\Regulatory Filings\CEC IEPR\supply forms\[SMUD_2017_IEPR_Supply_Forms - CF Edits.xlsx]S-2 Energy Balance'!G44</f>
    </oc>
    <nc r="G39">
      <f>'K:\2017\Regulatory Filings\CEC IEPR\supply forms\[SMUD_2017_IEPR_Supply_Forms - CF Edits.xlsx]S-2 Energy Balance'!G44</f>
    </nc>
  </rcc>
  <rcc rId="3491" sId="3">
    <oc r="H39">
      <f>'K:\2017\Regulatory Filings\CEC IEPR\supply forms\[SMUD_2017_IEPR_Supply_Forms - CF Edits.xlsx]S-2 Energy Balance'!H44</f>
    </oc>
    <nc r="H39">
      <f>'K:\2017\Regulatory Filings\CEC IEPR\supply forms\[SMUD_2017_IEPR_Supply_Forms - CF Edits.xlsx]S-2 Energy Balance'!H44</f>
    </nc>
  </rcc>
  <rcc rId="3492" sId="3">
    <oc r="F40">
      <f>SUM(F41:F43)</f>
    </oc>
    <nc r="F40">
      <f>SUM(F41:F43)</f>
    </nc>
  </rcc>
  <rcc rId="3493" sId="3">
    <oc r="E41">
      <f>'K:\2017\Regulatory Filings\CEC IEPR\supply forms\[SMUD_2017_IEPR_Supply_Forms - CF Edits.xlsx]S-2 Energy Balance'!E50</f>
    </oc>
    <nc r="E41">
      <f>'K:\2017\Regulatory Filings\CEC IEPR\supply forms\[SMUD_2017_IEPR_Supply_Forms - CF Edits.xlsx]S-2 Energy Balance'!E50</f>
    </nc>
  </rcc>
  <rcc rId="3494" sId="3">
    <oc r="F41">
      <f>'K:\2017\Regulatory Filings\CEC IEPR\supply forms\[SMUD_2017_IEPR_Supply_Forms - CF Edits.xlsx]S-2 Energy Balance'!F50</f>
    </oc>
    <nc r="F41">
      <f>'K:\2017\Regulatory Filings\CEC IEPR\supply forms\[SMUD_2017_IEPR_Supply_Forms - CF Edits.xlsx]S-2 Energy Balance'!F50</f>
    </nc>
  </rcc>
  <rcc rId="3495" sId="3">
    <oc r="G41">
      <f>'K:\2017\Regulatory Filings\CEC IEPR\supply forms\[SMUD_2017_IEPR_Supply_Forms - CF Edits.xlsx]S-2 Energy Balance'!G50</f>
    </oc>
    <nc r="G41">
      <f>'K:\2017\Regulatory Filings\CEC IEPR\supply forms\[SMUD_2017_IEPR_Supply_Forms - CF Edits.xlsx]S-2 Energy Balance'!G50</f>
    </nc>
  </rcc>
  <rcc rId="3496" sId="3">
    <oc r="H41">
      <f>'K:\2017\Regulatory Filings\CEC IEPR\supply forms\[SMUD_2017_IEPR_Supply_Forms - CF Edits.xlsx]S-2 Energy Balance'!H50</f>
    </oc>
    <nc r="H41">
      <f>'K:\2017\Regulatory Filings\CEC IEPR\supply forms\[SMUD_2017_IEPR_Supply_Forms - CF Edits.xlsx]S-2 Energy Balance'!H50</f>
    </nc>
  </rcc>
  <rcc rId="3497" sId="3">
    <oc r="E55">
      <f>'K:\2017\Regulatory Filings\CEC IEPR\supply forms\[SMUD_2017_IEPR_Supply_Forms - CF Edits.xlsx]S-2 Energy Balance'!E64</f>
    </oc>
    <nc r="E55">
      <f>'K:\2017\Regulatory Filings\CEC IEPR\supply forms\[SMUD_2017_IEPR_Supply_Forms - CF Edits.xlsx]S-2 Energy Balance'!E64</f>
    </nc>
  </rcc>
  <rcc rId="3498" sId="3">
    <oc r="F55">
      <f>'K:\2017\Regulatory Filings\CEC IEPR\supply forms\[SMUD_2017_IEPR_Supply_Forms - CF Edits.xlsx]S-2 Energy Balance'!F64</f>
    </oc>
    <nc r="F55">
      <f>'K:\2017\Regulatory Filings\CEC IEPR\supply forms\[SMUD_2017_IEPR_Supply_Forms - CF Edits.xlsx]S-2 Energy Balance'!F64</f>
    </nc>
  </rcc>
  <rcc rId="3499" sId="3">
    <oc r="G55">
      <f>'K:\2017\Regulatory Filings\CEC IEPR\supply forms\[SMUD_2017_IEPR_Supply_Forms - CF Edits.xlsx]S-2 Energy Balance'!G64</f>
    </oc>
    <nc r="G55">
      <f>'K:\2017\Regulatory Filings\CEC IEPR\supply forms\[SMUD_2017_IEPR_Supply_Forms - CF Edits.xlsx]S-2 Energy Balance'!G64</f>
    </nc>
  </rcc>
  <rcc rId="3500" sId="3">
    <oc r="H55">
      <f>'K:\2017\Regulatory Filings\CEC IEPR\supply forms\[SMUD_2017_IEPR_Supply_Forms - CF Edits.xlsx]S-2 Energy Balance'!H64</f>
    </oc>
    <nc r="H55">
      <f>'K:\2017\Regulatory Filings\CEC IEPR\supply forms\[SMUD_2017_IEPR_Supply_Forms - CF Edits.xlsx]S-2 Energy Balance'!H64</f>
    </nc>
  </rcc>
  <rcc rId="3501" sId="3">
    <oc r="E56">
      <f>'K:\2017\Regulatory Filings\CEC IEPR\supply forms\[SMUD_2017_IEPR_Supply_Forms - CF Edits.xlsx]S-2 Energy Balance'!E65</f>
    </oc>
    <nc r="E56">
      <f>'K:\2017\Regulatory Filings\CEC IEPR\supply forms\[SMUD_2017_IEPR_Supply_Forms - CF Edits.xlsx]S-2 Energy Balance'!E65</f>
    </nc>
  </rcc>
  <rcc rId="3502" sId="3">
    <oc r="F56">
      <f>'K:\2017\Regulatory Filings\CEC IEPR\supply forms\[SMUD_2017_IEPR_Supply_Forms - CF Edits.xlsx]S-2 Energy Balance'!F65</f>
    </oc>
    <nc r="F56">
      <f>'K:\2017\Regulatory Filings\CEC IEPR\supply forms\[SMUD_2017_IEPR_Supply_Forms - CF Edits.xlsx]S-2 Energy Balance'!F65</f>
    </nc>
  </rcc>
  <rcc rId="3503" sId="3">
    <oc r="G56">
      <f>'K:\2017\Regulatory Filings\CEC IEPR\supply forms\[SMUD_2017_IEPR_Supply_Forms - CF Edits.xlsx]S-2 Energy Balance'!G65</f>
    </oc>
    <nc r="G56">
      <f>'K:\2017\Regulatory Filings\CEC IEPR\supply forms\[SMUD_2017_IEPR_Supply_Forms - CF Edits.xlsx]S-2 Energy Balance'!G65</f>
    </nc>
  </rcc>
  <rcc rId="3504" sId="3">
    <oc r="H56">
      <f>'K:\2017\Regulatory Filings\CEC IEPR\supply forms\[SMUD_2017_IEPR_Supply_Forms - CF Edits.xlsx]S-2 Energy Balance'!H65</f>
    </oc>
    <nc r="H56">
      <f>'K:\2017\Regulatory Filings\CEC IEPR\supply forms\[SMUD_2017_IEPR_Supply_Forms - CF Edits.xlsx]S-2 Energy Balance'!H65</f>
    </nc>
  </rcc>
  <rcc rId="3505" sId="3">
    <oc r="E57">
      <f>'K:\2017\Regulatory Filings\CEC IEPR\supply forms\[SMUD_2017_IEPR_Supply_Forms - CF Edits.xlsx]S-2 Energy Balance'!E66</f>
    </oc>
    <nc r="E57">
      <f>'K:\2017\Regulatory Filings\CEC IEPR\supply forms\[SMUD_2017_IEPR_Supply_Forms - CF Edits.xlsx]S-2 Energy Balance'!E66</f>
    </nc>
  </rcc>
  <rcc rId="3506" sId="3">
    <oc r="F57">
      <f>'K:\2017\Regulatory Filings\CEC IEPR\supply forms\[SMUD_2017_IEPR_Supply_Forms - CF Edits.xlsx]S-2 Energy Balance'!F66</f>
    </oc>
    <nc r="F57">
      <f>'K:\2017\Regulatory Filings\CEC IEPR\supply forms\[SMUD_2017_IEPR_Supply_Forms - CF Edits.xlsx]S-2 Energy Balance'!F66</f>
    </nc>
  </rcc>
  <rcc rId="3507" sId="3">
    <oc r="G57">
      <f>'K:\2017\Regulatory Filings\CEC IEPR\supply forms\[SMUD_2017_IEPR_Supply_Forms - CF Edits.xlsx]S-2 Energy Balance'!G66</f>
    </oc>
    <nc r="G57">
      <f>'K:\2017\Regulatory Filings\CEC IEPR\supply forms\[SMUD_2017_IEPR_Supply_Forms - CF Edits.xlsx]S-2 Energy Balance'!G66</f>
    </nc>
  </rcc>
  <rcc rId="3508" sId="3">
    <oc r="H57">
      <f>'K:\2017\Regulatory Filings\CEC IEPR\supply forms\[SMUD_2017_IEPR_Supply_Forms - CF Edits.xlsx]S-2 Energy Balance'!H66</f>
    </oc>
    <nc r="H57">
      <f>'K:\2017\Regulatory Filings\CEC IEPR\supply forms\[SMUD_2017_IEPR_Supply_Forms - CF Edits.xlsx]S-2 Energy Balance'!H66</f>
    </nc>
  </rcc>
  <rcc rId="3509" sId="3">
    <oc r="E58">
      <f>'K:\2017\Regulatory Filings\CEC IEPR\supply forms\[SMUD_2017_IEPR_Supply_Forms - CF Edits.xlsx]S-2 Energy Balance'!E67</f>
    </oc>
    <nc r="E58">
      <f>'K:\2017\Regulatory Filings\CEC IEPR\supply forms\[SMUD_2017_IEPR_Supply_Forms - CF Edits.xlsx]S-2 Energy Balance'!E67</f>
    </nc>
  </rcc>
  <rcc rId="3510" sId="3">
    <oc r="F58">
      <f>'K:\2017\Regulatory Filings\CEC IEPR\supply forms\[SMUD_2017_IEPR_Supply_Forms - CF Edits.xlsx]S-2 Energy Balance'!F67</f>
    </oc>
    <nc r="F58">
      <f>'K:\2017\Regulatory Filings\CEC IEPR\supply forms\[SMUD_2017_IEPR_Supply_Forms - CF Edits.xlsx]S-2 Energy Balance'!F67</f>
    </nc>
  </rcc>
  <rcc rId="3511" sId="3">
    <oc r="G58">
      <f>'K:\2017\Regulatory Filings\CEC IEPR\supply forms\[SMUD_2017_IEPR_Supply_Forms - CF Edits.xlsx]S-2 Energy Balance'!G67</f>
    </oc>
    <nc r="G58">
      <f>'K:\2017\Regulatory Filings\CEC IEPR\supply forms\[SMUD_2017_IEPR_Supply_Forms - CF Edits.xlsx]S-2 Energy Balance'!G67</f>
    </nc>
  </rcc>
  <rcc rId="3512" sId="3">
    <oc r="H58">
      <f>'K:\2017\Regulatory Filings\CEC IEPR\supply forms\[SMUD_2017_IEPR_Supply_Forms - CF Edits.xlsx]S-2 Energy Balance'!H67</f>
    </oc>
    <nc r="H58">
      <f>'K:\2017\Regulatory Filings\CEC IEPR\supply forms\[SMUD_2017_IEPR_Supply_Forms - CF Edits.xlsx]S-2 Energy Balance'!H67</f>
    </nc>
  </rcc>
  <rcc rId="3513" sId="3">
    <oc r="E59">
      <f>'K:\2017\Regulatory Filings\CEC IEPR\supply forms\[SMUD_2017_IEPR_Supply_Forms - CF Edits.xlsx]S-2 Energy Balance'!E68</f>
    </oc>
    <nc r="E59">
      <f>'K:\2017\Regulatory Filings\CEC IEPR\supply forms\[SMUD_2017_IEPR_Supply_Forms - CF Edits.xlsx]S-2 Energy Balance'!E68</f>
    </nc>
  </rcc>
  <rcc rId="3514" sId="3">
    <oc r="F59">
      <f>'K:\2017\Regulatory Filings\CEC IEPR\supply forms\[SMUD_2017_IEPR_Supply_Forms - CF Edits.xlsx]S-2 Energy Balance'!F68</f>
    </oc>
    <nc r="F59">
      <f>'K:\2017\Regulatory Filings\CEC IEPR\supply forms\[SMUD_2017_IEPR_Supply_Forms - CF Edits.xlsx]S-2 Energy Balance'!F68</f>
    </nc>
  </rcc>
  <rcc rId="3515" sId="3">
    <oc r="G59">
      <f>'K:\2017\Regulatory Filings\CEC IEPR\supply forms\[SMUD_2017_IEPR_Supply_Forms - CF Edits.xlsx]S-2 Energy Balance'!G68</f>
    </oc>
    <nc r="G59">
      <f>'K:\2017\Regulatory Filings\CEC IEPR\supply forms\[SMUD_2017_IEPR_Supply_Forms - CF Edits.xlsx]S-2 Energy Balance'!G68</f>
    </nc>
  </rcc>
  <rcc rId="3516" sId="3">
    <oc r="H59">
      <f>'K:\2017\Regulatory Filings\CEC IEPR\supply forms\[SMUD_2017_IEPR_Supply_Forms - CF Edits.xlsx]S-2 Energy Balance'!H68</f>
    </oc>
    <nc r="H59">
      <f>'K:\2017\Regulatory Filings\CEC IEPR\supply forms\[SMUD_2017_IEPR_Supply_Forms - CF Edits.xlsx]S-2 Energy Balance'!H68</f>
    </nc>
  </rcc>
  <rcc rId="3517" sId="3">
    <oc r="E60">
      <f>'K:\2017\Regulatory Filings\CEC IEPR\supply forms\[SMUD_2017_IEPR_Supply_Forms - CF Edits.xlsx]S-2 Energy Balance'!E69</f>
    </oc>
    <nc r="E60">
      <f>'K:\2017\Regulatory Filings\CEC IEPR\supply forms\[SMUD_2017_IEPR_Supply_Forms - CF Edits.xlsx]S-2 Energy Balance'!E69</f>
    </nc>
  </rcc>
  <rcc rId="3518" sId="3">
    <oc r="F60">
      <f>'K:\2017\Regulatory Filings\CEC IEPR\supply forms\[SMUD_2017_IEPR_Supply_Forms - CF Edits.xlsx]S-2 Energy Balance'!F69</f>
    </oc>
    <nc r="F60">
      <f>'K:\2017\Regulatory Filings\CEC IEPR\supply forms\[SMUD_2017_IEPR_Supply_Forms - CF Edits.xlsx]S-2 Energy Balance'!F69</f>
    </nc>
  </rcc>
  <rcc rId="3519" sId="3">
    <oc r="G60">
      <f>'K:\2017\Regulatory Filings\CEC IEPR\supply forms\[SMUD_2017_IEPR_Supply_Forms - CF Edits.xlsx]S-2 Energy Balance'!G69</f>
    </oc>
    <nc r="G60">
      <f>'K:\2017\Regulatory Filings\CEC IEPR\supply forms\[SMUD_2017_IEPR_Supply_Forms - CF Edits.xlsx]S-2 Energy Balance'!G69</f>
    </nc>
  </rcc>
  <rcc rId="3520" sId="3">
    <oc r="H60">
      <f>'K:\2017\Regulatory Filings\CEC IEPR\supply forms\[SMUD_2017_IEPR_Supply_Forms - CF Edits.xlsx]S-2 Energy Balance'!H69</f>
    </oc>
    <nc r="H60">
      <f>'K:\2017\Regulatory Filings\CEC IEPR\supply forms\[SMUD_2017_IEPR_Supply_Forms - CF Edits.xlsx]S-2 Energy Balance'!H69</f>
    </nc>
  </rcc>
  <rcc rId="3521" sId="3">
    <oc r="E61">
      <f>'K:\2017\Regulatory Filings\CEC IEPR\supply forms\[SMUD_2017_IEPR_Supply_Forms - CF Edits.xlsx]S-2 Energy Balance'!E70</f>
    </oc>
    <nc r="E61">
      <f>'K:\2017\Regulatory Filings\CEC IEPR\supply forms\[SMUD_2017_IEPR_Supply_Forms - CF Edits.xlsx]S-2 Energy Balance'!E70</f>
    </nc>
  </rcc>
  <rcc rId="3522" sId="3">
    <oc r="F61">
      <f>'K:\2017\Regulatory Filings\CEC IEPR\supply forms\[SMUD_2017_IEPR_Supply_Forms - CF Edits.xlsx]S-2 Energy Balance'!F70</f>
    </oc>
    <nc r="F61">
      <f>'K:\2017\Regulatory Filings\CEC IEPR\supply forms\[SMUD_2017_IEPR_Supply_Forms - CF Edits.xlsx]S-2 Energy Balance'!F70</f>
    </nc>
  </rcc>
  <rcc rId="3523" sId="3">
    <oc r="G61">
      <f>'K:\2017\Regulatory Filings\CEC IEPR\supply forms\[SMUD_2017_IEPR_Supply_Forms - CF Edits.xlsx]S-2 Energy Balance'!G70</f>
    </oc>
    <nc r="G61">
      <f>'K:\2017\Regulatory Filings\CEC IEPR\supply forms\[SMUD_2017_IEPR_Supply_Forms - CF Edits.xlsx]S-2 Energy Balance'!G70</f>
    </nc>
  </rcc>
  <rcc rId="3524" sId="3">
    <oc r="H61">
      <f>'K:\2017\Regulatory Filings\CEC IEPR\supply forms\[SMUD_2017_IEPR_Supply_Forms - CF Edits.xlsx]S-2 Energy Balance'!H70</f>
    </oc>
    <nc r="H61">
      <f>'K:\2017\Regulatory Filings\CEC IEPR\supply forms\[SMUD_2017_IEPR_Supply_Forms - CF Edits.xlsx]S-2 Energy Balance'!H70</f>
    </nc>
  </rcc>
  <rcc rId="3525" sId="3">
    <oc r="E62">
      <f>'K:\2017\Regulatory Filings\CEC IEPR\supply forms\[SMUD_2017_IEPR_Supply_Forms - CF Edits.xlsx]S-2 Energy Balance'!E71</f>
    </oc>
    <nc r="E62">
      <f>'K:\2017\Regulatory Filings\CEC IEPR\supply forms\[SMUD_2017_IEPR_Supply_Forms - CF Edits.xlsx]S-2 Energy Balance'!E71</f>
    </nc>
  </rcc>
  <rcc rId="3526" sId="3">
    <oc r="F62">
      <f>'K:\2017\Regulatory Filings\CEC IEPR\supply forms\[SMUD_2017_IEPR_Supply_Forms - CF Edits.xlsx]S-2 Energy Balance'!F71</f>
    </oc>
    <nc r="F62">
      <f>'K:\2017\Regulatory Filings\CEC IEPR\supply forms\[SMUD_2017_IEPR_Supply_Forms - CF Edits.xlsx]S-2 Energy Balance'!F71</f>
    </nc>
  </rcc>
  <rcc rId="3527" sId="3">
    <oc r="G62">
      <f>'K:\2017\Regulatory Filings\CEC IEPR\supply forms\[SMUD_2017_IEPR_Supply_Forms - CF Edits.xlsx]S-2 Energy Balance'!G71</f>
    </oc>
    <nc r="G62">
      <f>'K:\2017\Regulatory Filings\CEC IEPR\supply forms\[SMUD_2017_IEPR_Supply_Forms - CF Edits.xlsx]S-2 Energy Balance'!G71</f>
    </nc>
  </rcc>
  <rcc rId="3528" sId="3">
    <oc r="H62">
      <f>'K:\2017\Regulatory Filings\CEC IEPR\supply forms\[SMUD_2017_IEPR_Supply_Forms - CF Edits.xlsx]S-2 Energy Balance'!H71</f>
    </oc>
    <nc r="H62">
      <f>'K:\2017\Regulatory Filings\CEC IEPR\supply forms\[SMUD_2017_IEPR_Supply_Forms - CF Edits.xlsx]S-2 Energy Balance'!H71</f>
    </nc>
  </rcc>
  <rcc rId="3529" sId="3">
    <oc r="E63">
      <f>'K:\2017\Regulatory Filings\CEC IEPR\supply forms\[SMUD_2017_IEPR_Supply_Forms - CF Edits.xlsx]S-2 Energy Balance'!E72</f>
    </oc>
    <nc r="E63">
      <f>'K:\2017\Regulatory Filings\CEC IEPR\supply forms\[SMUD_2017_IEPR_Supply_Forms - CF Edits.xlsx]S-2 Energy Balance'!E72</f>
    </nc>
  </rcc>
  <rcc rId="3530" sId="3">
    <oc r="F63">
      <f>'K:\2017\Regulatory Filings\CEC IEPR\supply forms\[SMUD_2017_IEPR_Supply_Forms - CF Edits.xlsx]S-2 Energy Balance'!F72</f>
    </oc>
    <nc r="F63">
      <f>'K:\2017\Regulatory Filings\CEC IEPR\supply forms\[SMUD_2017_IEPR_Supply_Forms - CF Edits.xlsx]S-2 Energy Balance'!F72</f>
    </nc>
  </rcc>
  <rcc rId="3531" sId="3">
    <oc r="G63">
      <f>'K:\2017\Regulatory Filings\CEC IEPR\supply forms\[SMUD_2017_IEPR_Supply_Forms - CF Edits.xlsx]S-2 Energy Balance'!G72</f>
    </oc>
    <nc r="G63">
      <f>'K:\2017\Regulatory Filings\CEC IEPR\supply forms\[SMUD_2017_IEPR_Supply_Forms - CF Edits.xlsx]S-2 Energy Balance'!G72</f>
    </nc>
  </rcc>
  <rcc rId="3532" sId="3">
    <oc r="H63">
      <f>'K:\2017\Regulatory Filings\CEC IEPR\supply forms\[SMUD_2017_IEPR_Supply_Forms - CF Edits.xlsx]S-2 Energy Balance'!H72</f>
    </oc>
    <nc r="H63">
      <f>'K:\2017\Regulatory Filings\CEC IEPR\supply forms\[SMUD_2017_IEPR_Supply_Forms - CF Edits.xlsx]S-2 Energy Balance'!H72</f>
    </nc>
  </rcc>
  <rcc rId="3533" sId="3">
    <oc r="E64">
      <f>'K:\2017\Regulatory Filings\CEC IEPR\supply forms\[SMUD_2017_IEPR_Supply_Forms - CF Edits.xlsx]S-2 Energy Balance'!E73</f>
    </oc>
    <nc r="E64">
      <f>'K:\2017\Regulatory Filings\CEC IEPR\supply forms\[SMUD_2017_IEPR_Supply_Forms - CF Edits.xlsx]S-2 Energy Balance'!E73</f>
    </nc>
  </rcc>
  <rcc rId="3534" sId="3">
    <oc r="F64">
      <f>'K:\2017\Regulatory Filings\CEC IEPR\supply forms\[SMUD_2017_IEPR_Supply_Forms - CF Edits.xlsx]S-2 Energy Balance'!F73</f>
    </oc>
    <nc r="F64">
      <f>'K:\2017\Regulatory Filings\CEC IEPR\supply forms\[SMUD_2017_IEPR_Supply_Forms - CF Edits.xlsx]S-2 Energy Balance'!F73</f>
    </nc>
  </rcc>
  <rcc rId="3535" sId="3">
    <oc r="G64">
      <f>'K:\2017\Regulatory Filings\CEC IEPR\supply forms\[SMUD_2017_IEPR_Supply_Forms - CF Edits.xlsx]S-2 Energy Balance'!G73</f>
    </oc>
    <nc r="G64">
      <f>'K:\2017\Regulatory Filings\CEC IEPR\supply forms\[SMUD_2017_IEPR_Supply_Forms - CF Edits.xlsx]S-2 Energy Balance'!G73</f>
    </nc>
  </rcc>
  <rcc rId="3536" sId="3">
    <oc r="H64">
      <f>'K:\2017\Regulatory Filings\CEC IEPR\supply forms\[SMUD_2017_IEPR_Supply_Forms - CF Edits.xlsx]S-2 Energy Balance'!H73</f>
    </oc>
    <nc r="H64">
      <f>'K:\2017\Regulatory Filings\CEC IEPR\supply forms\[SMUD_2017_IEPR_Supply_Forms - CF Edits.xlsx]S-2 Energy Balance'!H73</f>
    </nc>
  </rcc>
  <rcc rId="3537" sId="3">
    <oc r="E65">
      <f>'K:\2017\Regulatory Filings\CEC IEPR\supply forms\[SMUD_2017_IEPR_Supply_Forms - CF Edits.xlsx]S-2 Energy Balance'!E74</f>
    </oc>
    <nc r="E65">
      <f>'K:\2017\Regulatory Filings\CEC IEPR\supply forms\[SMUD_2017_IEPR_Supply_Forms - CF Edits.xlsx]S-2 Energy Balance'!E74</f>
    </nc>
  </rcc>
  <rcc rId="3538" sId="3">
    <oc r="F65">
      <f>'K:\2017\Regulatory Filings\CEC IEPR\supply forms\[SMUD_2017_IEPR_Supply_Forms - CF Edits.xlsx]S-2 Energy Balance'!F74</f>
    </oc>
    <nc r="F65">
      <f>'K:\2017\Regulatory Filings\CEC IEPR\supply forms\[SMUD_2017_IEPR_Supply_Forms - CF Edits.xlsx]S-2 Energy Balance'!F74</f>
    </nc>
  </rcc>
  <rcc rId="3539" sId="3">
    <oc r="G65">
      <f>'K:\2017\Regulatory Filings\CEC IEPR\supply forms\[SMUD_2017_IEPR_Supply_Forms - CF Edits.xlsx]S-2 Energy Balance'!G74</f>
    </oc>
    <nc r="G65">
      <f>'K:\2017\Regulatory Filings\CEC IEPR\supply forms\[SMUD_2017_IEPR_Supply_Forms - CF Edits.xlsx]S-2 Energy Balance'!G74</f>
    </nc>
  </rcc>
  <rcc rId="3540" sId="3">
    <oc r="H65">
      <f>'K:\2017\Regulatory Filings\CEC IEPR\supply forms\[SMUD_2017_IEPR_Supply_Forms - CF Edits.xlsx]S-2 Energy Balance'!H74</f>
    </oc>
    <nc r="H65">
      <f>'K:\2017\Regulatory Filings\CEC IEPR\supply forms\[SMUD_2017_IEPR_Supply_Forms - CF Edits.xlsx]S-2 Energy Balance'!H74</f>
    </nc>
  </rcc>
  <rcc rId="3541" sId="3">
    <oc r="E66">
      <f>'K:\2017\Regulatory Filings\CEC IEPR\supply forms\[SMUD_2017_IEPR_Supply_Forms - CF Edits.xlsx]S-2 Energy Balance'!E75</f>
    </oc>
    <nc r="E66">
      <f>'K:\2017\Regulatory Filings\CEC IEPR\supply forms\[SMUD_2017_IEPR_Supply_Forms - CF Edits.xlsx]S-2 Energy Balance'!E75</f>
    </nc>
  </rcc>
  <rcc rId="3542" sId="3">
    <oc r="F66">
      <f>'K:\2017\Regulatory Filings\CEC IEPR\supply forms\[SMUD_2017_IEPR_Supply_Forms - CF Edits.xlsx]S-2 Energy Balance'!F75</f>
    </oc>
    <nc r="F66">
      <f>'K:\2017\Regulatory Filings\CEC IEPR\supply forms\[SMUD_2017_IEPR_Supply_Forms - CF Edits.xlsx]S-2 Energy Balance'!F75</f>
    </nc>
  </rcc>
  <rcc rId="3543" sId="3">
    <oc r="G66">
      <f>'K:\2017\Regulatory Filings\CEC IEPR\supply forms\[SMUD_2017_IEPR_Supply_Forms - CF Edits.xlsx]S-2 Energy Balance'!G75</f>
    </oc>
    <nc r="G66">
      <f>'K:\2017\Regulatory Filings\CEC IEPR\supply forms\[SMUD_2017_IEPR_Supply_Forms - CF Edits.xlsx]S-2 Energy Balance'!G75</f>
    </nc>
  </rcc>
  <rcc rId="3544" sId="3">
    <oc r="H66">
      <f>'K:\2017\Regulatory Filings\CEC IEPR\supply forms\[SMUD_2017_IEPR_Supply_Forms - CF Edits.xlsx]S-2 Energy Balance'!H75</f>
    </oc>
    <nc r="H66">
      <f>'K:\2017\Regulatory Filings\CEC IEPR\supply forms\[SMUD_2017_IEPR_Supply_Forms - CF Edits.xlsx]S-2 Energy Balance'!H75</f>
    </nc>
  </rcc>
  <rcc rId="3545" sId="3">
    <oc r="E67">
      <f>'K:\2017\Regulatory Filings\CEC IEPR\supply forms\[SMUD_2017_IEPR_Supply_Forms - CF Edits.xlsx]S-2 Energy Balance'!E76</f>
    </oc>
    <nc r="E67">
      <f>'K:\2017\Regulatory Filings\CEC IEPR\supply forms\[SMUD_2017_IEPR_Supply_Forms - CF Edits.xlsx]S-2 Energy Balance'!E76</f>
    </nc>
  </rcc>
  <rcc rId="3546" sId="3">
    <oc r="F67">
      <f>'K:\2017\Regulatory Filings\CEC IEPR\supply forms\[SMUD_2017_IEPR_Supply_Forms - CF Edits.xlsx]S-2 Energy Balance'!F76</f>
    </oc>
    <nc r="F67">
      <f>'K:\2017\Regulatory Filings\CEC IEPR\supply forms\[SMUD_2017_IEPR_Supply_Forms - CF Edits.xlsx]S-2 Energy Balance'!F76</f>
    </nc>
  </rcc>
  <rcc rId="3547" sId="3">
    <oc r="G67">
      <f>'K:\2017\Regulatory Filings\CEC IEPR\supply forms\[SMUD_2017_IEPR_Supply_Forms - CF Edits.xlsx]S-2 Energy Balance'!G76</f>
    </oc>
    <nc r="G67">
      <f>'K:\2017\Regulatory Filings\CEC IEPR\supply forms\[SMUD_2017_IEPR_Supply_Forms - CF Edits.xlsx]S-2 Energy Balance'!G76</f>
    </nc>
  </rcc>
  <rcc rId="3548" sId="3">
    <oc r="H67">
      <f>'K:\2017\Regulatory Filings\CEC IEPR\supply forms\[SMUD_2017_IEPR_Supply_Forms - CF Edits.xlsx]S-2 Energy Balance'!H76</f>
    </oc>
    <nc r="H67">
      <f>'K:\2017\Regulatory Filings\CEC IEPR\supply forms\[SMUD_2017_IEPR_Supply_Forms - CF Edits.xlsx]S-2 Energy Balance'!H76</f>
    </nc>
  </rcc>
  <rcc rId="3549" sId="3">
    <oc r="E68">
      <f>'K:\2017\Regulatory Filings\CEC IEPR\supply forms\[SMUD_2017_IEPR_Supply_Forms - CF Edits.xlsx]S-2 Energy Balance'!E77</f>
    </oc>
    <nc r="E68">
      <f>'K:\2017\Regulatory Filings\CEC IEPR\supply forms\[SMUD_2017_IEPR_Supply_Forms - CF Edits.xlsx]S-2 Energy Balance'!E77</f>
    </nc>
  </rcc>
  <rcc rId="3550" sId="3">
    <oc r="F68">
      <f>'K:\2017\Regulatory Filings\CEC IEPR\supply forms\[SMUD_2017_IEPR_Supply_Forms - CF Edits.xlsx]S-2 Energy Balance'!F77</f>
    </oc>
    <nc r="F68">
      <f>'K:\2017\Regulatory Filings\CEC IEPR\supply forms\[SMUD_2017_IEPR_Supply_Forms - CF Edits.xlsx]S-2 Energy Balance'!F77</f>
    </nc>
  </rcc>
  <rcc rId="3551" sId="3">
    <oc r="G68">
      <f>'K:\2017\Regulatory Filings\CEC IEPR\supply forms\[SMUD_2017_IEPR_Supply_Forms - CF Edits.xlsx]S-2 Energy Balance'!G77</f>
    </oc>
    <nc r="G68">
      <f>'K:\2017\Regulatory Filings\CEC IEPR\supply forms\[SMUD_2017_IEPR_Supply_Forms - CF Edits.xlsx]S-2 Energy Balance'!G77</f>
    </nc>
  </rcc>
  <rcc rId="3552" sId="3">
    <oc r="H68">
      <f>'K:\2017\Regulatory Filings\CEC IEPR\supply forms\[SMUD_2017_IEPR_Supply_Forms - CF Edits.xlsx]S-2 Energy Balance'!H77</f>
    </oc>
    <nc r="H68">
      <f>'K:\2017\Regulatory Filings\CEC IEPR\supply forms\[SMUD_2017_IEPR_Supply_Forms - CF Edits.xlsx]S-2 Energy Balance'!H77</f>
    </nc>
  </rcc>
  <rcc rId="3553" sId="3">
    <oc r="E69">
      <f>'K:\2017\Regulatory Filings\CEC IEPR\supply forms\[SMUD_2017_IEPR_Supply_Forms - CF Edits.xlsx]S-2 Energy Balance'!E78</f>
    </oc>
    <nc r="E69">
      <f>'K:\2017\Regulatory Filings\CEC IEPR\supply forms\[SMUD_2017_IEPR_Supply_Forms - CF Edits.xlsx]S-2 Energy Balance'!E78</f>
    </nc>
  </rcc>
  <rcc rId="3554" sId="3">
    <oc r="F69">
      <f>'K:\2017\Regulatory Filings\CEC IEPR\supply forms\[SMUD_2017_IEPR_Supply_Forms - CF Edits.xlsx]S-2 Energy Balance'!F78</f>
    </oc>
    <nc r="F69">
      <f>'K:\2017\Regulatory Filings\CEC IEPR\supply forms\[SMUD_2017_IEPR_Supply_Forms - CF Edits.xlsx]S-2 Energy Balance'!F78</f>
    </nc>
  </rcc>
  <rcc rId="3555" sId="3">
    <oc r="G69">
      <f>'K:\2017\Regulatory Filings\CEC IEPR\supply forms\[SMUD_2017_IEPR_Supply_Forms - CF Edits.xlsx]S-2 Energy Balance'!G78</f>
    </oc>
    <nc r="G69">
      <f>'K:\2017\Regulatory Filings\CEC IEPR\supply forms\[SMUD_2017_IEPR_Supply_Forms - CF Edits.xlsx]S-2 Energy Balance'!G78</f>
    </nc>
  </rcc>
  <rcc rId="3556" sId="3">
    <oc r="H69">
      <f>'K:\2017\Regulatory Filings\CEC IEPR\supply forms\[SMUD_2017_IEPR_Supply_Forms - CF Edits.xlsx]S-2 Energy Balance'!H78</f>
    </oc>
    <nc r="H69">
      <f>'K:\2017\Regulatory Filings\CEC IEPR\supply forms\[SMUD_2017_IEPR_Supply_Forms - CF Edits.xlsx]S-2 Energy Balance'!H78</f>
    </nc>
  </rcc>
  <rcc rId="3557" sId="3">
    <oc r="E70">
      <f>'K:\2017\Regulatory Filings\CEC IEPR\supply forms\[SMUD_2017_IEPR_Supply_Forms - CF Edits.xlsx]S-2 Energy Balance'!E79</f>
    </oc>
    <nc r="E70">
      <f>'K:\2017\Regulatory Filings\CEC IEPR\supply forms\[SMUD_2017_IEPR_Supply_Forms - CF Edits.xlsx]S-2 Energy Balance'!E79</f>
    </nc>
  </rcc>
  <rcc rId="3558" sId="3">
    <oc r="F70">
      <f>'K:\2017\Regulatory Filings\CEC IEPR\supply forms\[SMUD_2017_IEPR_Supply_Forms - CF Edits.xlsx]S-2 Energy Balance'!F79</f>
    </oc>
    <nc r="F70">
      <f>'K:\2017\Regulatory Filings\CEC IEPR\supply forms\[SMUD_2017_IEPR_Supply_Forms - CF Edits.xlsx]S-2 Energy Balance'!F79</f>
    </nc>
  </rcc>
  <rcc rId="3559" sId="3">
    <oc r="G70">
      <f>'K:\2017\Regulatory Filings\CEC IEPR\supply forms\[SMUD_2017_IEPR_Supply_Forms - CF Edits.xlsx]S-2 Energy Balance'!G79</f>
    </oc>
    <nc r="G70">
      <f>'K:\2017\Regulatory Filings\CEC IEPR\supply forms\[SMUD_2017_IEPR_Supply_Forms - CF Edits.xlsx]S-2 Energy Balance'!G79</f>
    </nc>
  </rcc>
  <rcc rId="3560" sId="3">
    <oc r="H70">
      <f>'K:\2017\Regulatory Filings\CEC IEPR\supply forms\[SMUD_2017_IEPR_Supply_Forms - CF Edits.xlsx]S-2 Energy Balance'!H79</f>
    </oc>
    <nc r="H70">
      <f>'K:\2017\Regulatory Filings\CEC IEPR\supply forms\[SMUD_2017_IEPR_Supply_Forms - CF Edits.xlsx]S-2 Energy Balance'!H79</f>
    </nc>
  </rcc>
  <rcc rId="3561" sId="3">
    <oc r="E71">
      <f>'K:\2017\Regulatory Filings\CEC IEPR\supply forms\[SMUD_2017_IEPR_Supply_Forms - CF Edits.xlsx]S-2 Energy Balance'!E80</f>
    </oc>
    <nc r="E71">
      <f>'K:\2017\Regulatory Filings\CEC IEPR\supply forms\[SMUD_2017_IEPR_Supply_Forms - CF Edits.xlsx]S-2 Energy Balance'!E80</f>
    </nc>
  </rcc>
  <rcc rId="3562" sId="3">
    <oc r="F71">
      <f>'K:\2017\Regulatory Filings\CEC IEPR\supply forms\[SMUD_2017_IEPR_Supply_Forms - CF Edits.xlsx]S-2 Energy Balance'!F80</f>
    </oc>
    <nc r="F71">
      <f>'K:\2017\Regulatory Filings\CEC IEPR\supply forms\[SMUD_2017_IEPR_Supply_Forms - CF Edits.xlsx]S-2 Energy Balance'!F80</f>
    </nc>
  </rcc>
  <rcc rId="3563" sId="3">
    <oc r="G71">
      <f>'K:\2017\Regulatory Filings\CEC IEPR\supply forms\[SMUD_2017_IEPR_Supply_Forms - CF Edits.xlsx]S-2 Energy Balance'!G80</f>
    </oc>
    <nc r="G71">
      <f>'K:\2017\Regulatory Filings\CEC IEPR\supply forms\[SMUD_2017_IEPR_Supply_Forms - CF Edits.xlsx]S-2 Energy Balance'!G80</f>
    </nc>
  </rcc>
  <rcc rId="3564" sId="3">
    <oc r="H71">
      <f>'K:\2017\Regulatory Filings\CEC IEPR\supply forms\[SMUD_2017_IEPR_Supply_Forms - CF Edits.xlsx]S-2 Energy Balance'!H80</f>
    </oc>
    <nc r="H71">
      <f>'K:\2017\Regulatory Filings\CEC IEPR\supply forms\[SMUD_2017_IEPR_Supply_Forms - CF Edits.xlsx]S-2 Energy Balance'!H80</f>
    </nc>
  </rcc>
  <rcc rId="3565" sId="3">
    <oc r="E72">
      <f>'K:\2017\Regulatory Filings\CEC IEPR\supply forms\[SMUD_2017_IEPR_Supply_Forms - CF Edits.xlsx]S-2 Energy Balance'!E81</f>
    </oc>
    <nc r="E72">
      <f>'K:\2017\Regulatory Filings\CEC IEPR\supply forms\[SMUD_2017_IEPR_Supply_Forms - CF Edits.xlsx]S-2 Energy Balance'!E81</f>
    </nc>
  </rcc>
  <rcc rId="3566" sId="3">
    <oc r="F72">
      <f>'K:\2017\Regulatory Filings\CEC IEPR\supply forms\[SMUD_2017_IEPR_Supply_Forms - CF Edits.xlsx]S-2 Energy Balance'!F81</f>
    </oc>
    <nc r="F72">
      <f>'K:\2017\Regulatory Filings\CEC IEPR\supply forms\[SMUD_2017_IEPR_Supply_Forms - CF Edits.xlsx]S-2 Energy Balance'!F81</f>
    </nc>
  </rcc>
  <rcc rId="3567" sId="3">
    <oc r="G72">
      <f>'K:\2017\Regulatory Filings\CEC IEPR\supply forms\[SMUD_2017_IEPR_Supply_Forms - CF Edits.xlsx]S-2 Energy Balance'!G81</f>
    </oc>
    <nc r="G72">
      <f>'K:\2017\Regulatory Filings\CEC IEPR\supply forms\[SMUD_2017_IEPR_Supply_Forms - CF Edits.xlsx]S-2 Energy Balance'!G81</f>
    </nc>
  </rcc>
  <rcc rId="3568" sId="3">
    <oc r="H72">
      <f>'K:\2017\Regulatory Filings\CEC IEPR\supply forms\[SMUD_2017_IEPR_Supply_Forms - CF Edits.xlsx]S-2 Energy Balance'!H81</f>
    </oc>
    <nc r="H72">
      <f>'K:\2017\Regulatory Filings\CEC IEPR\supply forms\[SMUD_2017_IEPR_Supply_Forms - CF Edits.xlsx]S-2 Energy Balance'!H81</f>
    </nc>
  </rcc>
  <rcc rId="3569" sId="3">
    <oc r="E73">
      <f>'K:\2017\Regulatory Filings\CEC IEPR\supply forms\[SMUD_2017_IEPR_Supply_Forms - CF Edits.xlsx]S-2 Energy Balance'!E82</f>
    </oc>
    <nc r="E73">
      <f>'K:\2017\Regulatory Filings\CEC IEPR\supply forms\[SMUD_2017_IEPR_Supply_Forms - CF Edits.xlsx]S-2 Energy Balance'!E82</f>
    </nc>
  </rcc>
  <rcc rId="3570" sId="3">
    <oc r="F73">
      <f>'K:\2017\Regulatory Filings\CEC IEPR\supply forms\[SMUD_2017_IEPR_Supply_Forms - CF Edits.xlsx]S-2 Energy Balance'!F82</f>
    </oc>
    <nc r="F73">
      <f>'K:\2017\Regulatory Filings\CEC IEPR\supply forms\[SMUD_2017_IEPR_Supply_Forms - CF Edits.xlsx]S-2 Energy Balance'!F82</f>
    </nc>
  </rcc>
  <rcc rId="3571" sId="3">
    <oc r="G73">
      <f>'K:\2017\Regulatory Filings\CEC IEPR\supply forms\[SMUD_2017_IEPR_Supply_Forms - CF Edits.xlsx]S-2 Energy Balance'!G82</f>
    </oc>
    <nc r="G73">
      <f>'K:\2017\Regulatory Filings\CEC IEPR\supply forms\[SMUD_2017_IEPR_Supply_Forms - CF Edits.xlsx]S-2 Energy Balance'!G82</f>
    </nc>
  </rcc>
  <rcc rId="3572" sId="3">
    <oc r="H73">
      <f>'K:\2017\Regulatory Filings\CEC IEPR\supply forms\[SMUD_2017_IEPR_Supply_Forms - CF Edits.xlsx]S-2 Energy Balance'!H82</f>
    </oc>
    <nc r="H73">
      <f>'K:\2017\Regulatory Filings\CEC IEPR\supply forms\[SMUD_2017_IEPR_Supply_Forms - CF Edits.xlsx]S-2 Energy Balance'!H82</f>
    </nc>
  </rcc>
  <rcc rId="3573" sId="3">
    <oc r="E74">
      <f>'K:\2017\Regulatory Filings\CEC IEPR\supply forms\[SMUD_2017_IEPR_Supply_Forms - CF Edits.xlsx]S-2 Energy Balance'!E83</f>
    </oc>
    <nc r="E74">
      <f>'K:\2017\Regulatory Filings\CEC IEPR\supply forms\[SMUD_2017_IEPR_Supply_Forms - CF Edits.xlsx]S-2 Energy Balance'!E83</f>
    </nc>
  </rcc>
  <rcc rId="3574" sId="3">
    <oc r="F74">
      <f>'K:\2017\Regulatory Filings\CEC IEPR\supply forms\[SMUD_2017_IEPR_Supply_Forms - CF Edits.xlsx]S-2 Energy Balance'!F83</f>
    </oc>
    <nc r="F74">
      <f>'K:\2017\Regulatory Filings\CEC IEPR\supply forms\[SMUD_2017_IEPR_Supply_Forms - CF Edits.xlsx]S-2 Energy Balance'!F83</f>
    </nc>
  </rcc>
  <rcc rId="3575" sId="3">
    <oc r="G74">
      <f>'K:\2017\Regulatory Filings\CEC IEPR\supply forms\[SMUD_2017_IEPR_Supply_Forms - CF Edits.xlsx]S-2 Energy Balance'!G83</f>
    </oc>
    <nc r="G74">
      <f>'K:\2017\Regulatory Filings\CEC IEPR\supply forms\[SMUD_2017_IEPR_Supply_Forms - CF Edits.xlsx]S-2 Energy Balance'!G83</f>
    </nc>
  </rcc>
  <rcc rId="3576" sId="3">
    <oc r="H74">
      <f>'K:\2017\Regulatory Filings\CEC IEPR\supply forms\[SMUD_2017_IEPR_Supply_Forms - CF Edits.xlsx]S-2 Energy Balance'!H83</f>
    </oc>
    <nc r="H74">
      <f>'K:\2017\Regulatory Filings\CEC IEPR\supply forms\[SMUD_2017_IEPR_Supply_Forms - CF Edits.xlsx]S-2 Energy Balance'!H83</f>
    </nc>
  </rcc>
  <rcc rId="3577" sId="3">
    <oc r="E75">
      <f>'K:\2017\Regulatory Filings\CEC IEPR\supply forms\[SMUD_2017_IEPR_Supply_Forms - CF Edits.xlsx]S-2 Energy Balance'!E84</f>
    </oc>
    <nc r="E75">
      <f>'K:\2017\Regulatory Filings\CEC IEPR\supply forms\[SMUD_2017_IEPR_Supply_Forms - CF Edits.xlsx]S-2 Energy Balance'!E84</f>
    </nc>
  </rcc>
  <rcc rId="3578" sId="3">
    <oc r="F75">
      <f>'K:\2017\Regulatory Filings\CEC IEPR\supply forms\[SMUD_2017_IEPR_Supply_Forms - CF Edits.xlsx]S-2 Energy Balance'!F84</f>
    </oc>
    <nc r="F75">
      <f>'K:\2017\Regulatory Filings\CEC IEPR\supply forms\[SMUD_2017_IEPR_Supply_Forms - CF Edits.xlsx]S-2 Energy Balance'!F84</f>
    </nc>
  </rcc>
  <rcc rId="3579" sId="3">
    <oc r="G75">
      <f>'K:\2017\Regulatory Filings\CEC IEPR\supply forms\[SMUD_2017_IEPR_Supply_Forms - CF Edits.xlsx]S-2 Energy Balance'!G84</f>
    </oc>
    <nc r="G75">
      <f>'K:\2017\Regulatory Filings\CEC IEPR\supply forms\[SMUD_2017_IEPR_Supply_Forms - CF Edits.xlsx]S-2 Energy Balance'!G84</f>
    </nc>
  </rcc>
  <rcc rId="3580" sId="3">
    <oc r="H75">
      <f>'K:\2017\Regulatory Filings\CEC IEPR\supply forms\[SMUD_2017_IEPR_Supply_Forms - CF Edits.xlsx]S-2 Energy Balance'!H84</f>
    </oc>
    <nc r="H75">
      <f>'K:\2017\Regulatory Filings\CEC IEPR\supply forms\[SMUD_2017_IEPR_Supply_Forms - CF Edits.xlsx]S-2 Energy Balance'!H84</f>
    </nc>
  </rcc>
  <rcc rId="3581" sId="3">
    <oc r="E76">
      <f>'K:\2017\Regulatory Filings\CEC IEPR\supply forms\[SMUD_2017_IEPR_Supply_Forms - CF Edits.xlsx]S-2 Energy Balance'!E85</f>
    </oc>
    <nc r="E76">
      <f>'K:\2017\Regulatory Filings\CEC IEPR\supply forms\[SMUD_2017_IEPR_Supply_Forms - CF Edits.xlsx]S-2 Energy Balance'!E85</f>
    </nc>
  </rcc>
  <rcc rId="3582" sId="3">
    <oc r="F76">
      <f>'K:\2017\Regulatory Filings\CEC IEPR\supply forms\[SMUD_2017_IEPR_Supply_Forms - CF Edits.xlsx]S-2 Energy Balance'!F85</f>
    </oc>
    <nc r="F76">
      <f>'K:\2017\Regulatory Filings\CEC IEPR\supply forms\[SMUD_2017_IEPR_Supply_Forms - CF Edits.xlsx]S-2 Energy Balance'!F85</f>
    </nc>
  </rcc>
  <rcc rId="3583" sId="3">
    <oc r="G76">
      <f>'K:\2017\Regulatory Filings\CEC IEPR\supply forms\[SMUD_2017_IEPR_Supply_Forms - CF Edits.xlsx]S-2 Energy Balance'!G85</f>
    </oc>
    <nc r="G76">
      <f>'K:\2017\Regulatory Filings\CEC IEPR\supply forms\[SMUD_2017_IEPR_Supply_Forms - CF Edits.xlsx]S-2 Energy Balance'!G85</f>
    </nc>
  </rcc>
  <rcc rId="3584" sId="3">
    <oc r="H76">
      <f>'K:\2017\Regulatory Filings\CEC IEPR\supply forms\[SMUD_2017_IEPR_Supply_Forms - CF Edits.xlsx]S-2 Energy Balance'!H85</f>
    </oc>
    <nc r="H76">
      <f>'K:\2017\Regulatory Filings\CEC IEPR\supply forms\[SMUD_2017_IEPR_Supply_Forms - CF Edits.xlsx]S-2 Energy Balance'!H85</f>
    </nc>
  </rcc>
  <rcc rId="3585" sId="3">
    <oc r="E77">
      <f>'K:\2017\Regulatory Filings\CEC IEPR\supply forms\[SMUD_2017_IEPR_Supply_Forms - CF Edits.xlsx]S-2 Energy Balance'!E86</f>
    </oc>
    <nc r="E77">
      <f>'K:\2017\Regulatory Filings\CEC IEPR\supply forms\[SMUD_2017_IEPR_Supply_Forms - CF Edits.xlsx]S-2 Energy Balance'!E86</f>
    </nc>
  </rcc>
  <rcc rId="3586" sId="3">
    <oc r="F77">
      <f>'K:\2017\Regulatory Filings\CEC IEPR\supply forms\[SMUD_2017_IEPR_Supply_Forms - CF Edits.xlsx]S-2 Energy Balance'!F86</f>
    </oc>
    <nc r="F77">
      <f>'K:\2017\Regulatory Filings\CEC IEPR\supply forms\[SMUD_2017_IEPR_Supply_Forms - CF Edits.xlsx]S-2 Energy Balance'!F86</f>
    </nc>
  </rcc>
  <rcc rId="3587" sId="3">
    <oc r="G77">
      <f>'K:\2017\Regulatory Filings\CEC IEPR\supply forms\[SMUD_2017_IEPR_Supply_Forms - CF Edits.xlsx]S-2 Energy Balance'!G86</f>
    </oc>
    <nc r="G77">
      <f>'K:\2017\Regulatory Filings\CEC IEPR\supply forms\[SMUD_2017_IEPR_Supply_Forms - CF Edits.xlsx]S-2 Energy Balance'!G86</f>
    </nc>
  </rcc>
  <rcc rId="3588" sId="3">
    <oc r="H77">
      <f>'K:\2017\Regulatory Filings\CEC IEPR\supply forms\[SMUD_2017_IEPR_Supply_Forms - CF Edits.xlsx]S-2 Energy Balance'!H86</f>
    </oc>
    <nc r="H77">
      <f>'K:\2017\Regulatory Filings\CEC IEPR\supply forms\[SMUD_2017_IEPR_Supply_Forms - CF Edits.xlsx]S-2 Energy Balance'!H86</f>
    </nc>
  </rcc>
  <rcc rId="3589" sId="3">
    <oc r="E80">
      <f>'K:\2017\Regulatory Filings\CEC IEPR\supply forms\[SMUD_2017_IEPR_Supply_Forms - CF Edits.xlsx]S-2 Energy Balance'!E94</f>
    </oc>
    <nc r="E80">
      <f>'K:\2017\Regulatory Filings\CEC IEPR\supply forms\[SMUD_2017_IEPR_Supply_Forms - CF Edits.xlsx]S-2 Energy Balance'!E94</f>
    </nc>
  </rcc>
  <rcc rId="3590" sId="3">
    <oc r="F80">
      <f>'K:\2017\Regulatory Filings\CEC IEPR\supply forms\[SMUD_2017_IEPR_Supply_Forms - CF Edits.xlsx]S-2 Energy Balance'!F94</f>
    </oc>
    <nc r="F80">
      <f>'K:\2017\Regulatory Filings\CEC IEPR\supply forms\[SMUD_2017_IEPR_Supply_Forms - CF Edits.xlsx]S-2 Energy Balance'!F94</f>
    </nc>
  </rcc>
  <rcc rId="3591" sId="3">
    <oc r="G80">
      <f>'K:\2017\Regulatory Filings\CEC IEPR\supply forms\[SMUD_2017_IEPR_Supply_Forms - CF Edits.xlsx]S-2 Energy Balance'!G94</f>
    </oc>
    <nc r="G80">
      <f>'K:\2017\Regulatory Filings\CEC IEPR\supply forms\[SMUD_2017_IEPR_Supply_Forms - CF Edits.xlsx]S-2 Energy Balance'!G94</f>
    </nc>
  </rcc>
  <rcc rId="3592" sId="3">
    <oc r="H80">
      <f>'K:\2017\Regulatory Filings\CEC IEPR\supply forms\[SMUD_2017_IEPR_Supply_Forms - CF Edits.xlsx]S-2 Energy Balance'!H94</f>
    </oc>
    <nc r="H80">
      <f>'K:\2017\Regulatory Filings\CEC IEPR\supply forms\[SMUD_2017_IEPR_Supply_Forms - CF Edits.xlsx]S-2 Energy Balance'!H94</f>
    </nc>
  </rcc>
  <rcc rId="3593" sId="3">
    <oc r="E81">
      <f>'K:\2017\Regulatory Filings\CEC IEPR\supply forms\[SMUD_2017_IEPR_Supply_Forms - CF Edits.xlsx]S-2 Energy Balance'!E95</f>
    </oc>
    <nc r="E81">
      <f>'K:\2017\Regulatory Filings\CEC IEPR\supply forms\[SMUD_2017_IEPR_Supply_Forms - CF Edits.xlsx]S-2 Energy Balance'!E95</f>
    </nc>
  </rcc>
  <rcc rId="3594" sId="3">
    <oc r="F81">
      <f>'K:\2017\Regulatory Filings\CEC IEPR\supply forms\[SMUD_2017_IEPR_Supply_Forms - CF Edits.xlsx]S-2 Energy Balance'!F95</f>
    </oc>
    <nc r="F81">
      <f>'K:\2017\Regulatory Filings\CEC IEPR\supply forms\[SMUD_2017_IEPR_Supply_Forms - CF Edits.xlsx]S-2 Energy Balance'!F95</f>
    </nc>
  </rcc>
  <rcc rId="3595" sId="3">
    <oc r="G81">
      <f>'K:\2017\Regulatory Filings\CEC IEPR\supply forms\[SMUD_2017_IEPR_Supply_Forms - CF Edits.xlsx]S-2 Energy Balance'!G95</f>
    </oc>
    <nc r="G81">
      <f>'K:\2017\Regulatory Filings\CEC IEPR\supply forms\[SMUD_2017_IEPR_Supply_Forms - CF Edits.xlsx]S-2 Energy Balance'!G95</f>
    </nc>
  </rcc>
  <rcc rId="3596" sId="3">
    <oc r="H81">
      <f>'K:\2017\Regulatory Filings\CEC IEPR\supply forms\[SMUD_2017_IEPR_Supply_Forms - CF Edits.xlsx]S-2 Energy Balance'!H95</f>
    </oc>
    <nc r="H81">
      <f>'K:\2017\Regulatory Filings\CEC IEPR\supply forms\[SMUD_2017_IEPR_Supply_Forms - CF Edits.xlsx]S-2 Energy Balance'!H95</f>
    </nc>
  </rcc>
  <rcc rId="3597" sId="2">
    <oc r="C84">
      <v>969</v>
    </oc>
    <nc r="C84">
      <f>'K:\2017\Regulatory Filings\CEC IEPR\supply forms\[2015 Supply Forms for Large POUs - SMUD.xlsx]S-1 CRATs'!E76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8" sId="2" numFmtId="4">
    <oc r="E29">
      <v>432.3981678496674</v>
    </oc>
    <nc r="E29">
      <f>'K:\2017\Regulatory Filings\CEC IEPR\supply forms\[SMUD_2017_IEPR_Supply_Forms - CF Edits.xlsx]S-1 CRATs'!E29</f>
    </nc>
  </rcc>
  <rcc rId="3599" sId="2" numFmtId="4">
    <oc r="E30">
      <v>103</v>
    </oc>
    <nc r="E30">
      <f>'K:\2017\Regulatory Filings\CEC IEPR\supply forms\[SMUD_2017_IEPR_Supply_Forms - CF Edits.xlsx]S-1 CRATs'!E30</f>
    </nc>
  </rcc>
  <rcc rId="3600" sId="2" numFmtId="4">
    <oc r="E31">
      <v>182</v>
    </oc>
    <nc r="E31">
      <f>'K:\2017\Regulatory Filings\CEC IEPR\supply forms\[SMUD_2017_IEPR_Supply_Forms - CF Edits.xlsx]S-1 CRATs'!E31</f>
    </nc>
  </rcc>
  <rcc rId="3601" sId="2" numFmtId="4">
    <oc r="E32">
      <v>72</v>
    </oc>
    <nc r="E32">
      <f>'K:\2017\Regulatory Filings\CEC IEPR\supply forms\[SMUD_2017_IEPR_Supply_Forms - CF Edits.xlsx]S-1 CRATs'!E32</f>
    </nc>
  </rcc>
  <rcc rId="3602" sId="2" numFmtId="4">
    <oc r="E33">
      <v>160</v>
    </oc>
    <nc r="E33">
      <f>'K:\2017\Regulatory Filings\CEC IEPR\supply forms\[SMUD_2017_IEPR_Supply_Forms - CF Edits.xlsx]S-1 CRATs'!E33</f>
    </nc>
  </rcc>
  <rcc rId="3603" sId="2" numFmtId="4">
    <oc r="F29">
      <v>411.35060133909678</v>
    </oc>
    <nc r="F29">
      <f>'K:\2017\Regulatory Filings\CEC IEPR\supply forms\[SMUD_2017_IEPR_Supply_Forms - CF Edits.xlsx]S-1 CRATs'!F29</f>
    </nc>
  </rcc>
  <rcc rId="3604" sId="2" numFmtId="4">
    <oc r="G29">
      <v>413.46305929871266</v>
    </oc>
    <nc r="G29">
      <f>'K:\2017\Regulatory Filings\CEC IEPR\supply forms\[SMUD_2017_IEPR_Supply_Forms - CF Edits.xlsx]S-1 CRATs'!G29</f>
    </nc>
  </rcc>
  <rcc rId="3605" sId="2" numFmtId="4">
    <oc r="H29">
      <v>371.85433897820326</v>
    </oc>
    <nc r="H29">
      <f>'K:\2017\Regulatory Filings\CEC IEPR\supply forms\[SMUD_2017_IEPR_Supply_Forms - CF Edits.xlsx]S-1 CRATs'!H29</f>
    </nc>
  </rcc>
  <rcc rId="3606" sId="2" numFmtId="4">
    <oc r="F30">
      <v>103</v>
    </oc>
    <nc r="F30">
      <f>'K:\2017\Regulatory Filings\CEC IEPR\supply forms\[SMUD_2017_IEPR_Supply_Forms - CF Edits.xlsx]S-1 CRATs'!F30</f>
    </nc>
  </rcc>
  <rcc rId="3607" sId="2" numFmtId="4">
    <oc r="G30">
      <v>103</v>
    </oc>
    <nc r="G30">
      <f>'K:\2017\Regulatory Filings\CEC IEPR\supply forms\[SMUD_2017_IEPR_Supply_Forms - CF Edits.xlsx]S-1 CRATs'!G30</f>
    </nc>
  </rcc>
  <rcc rId="3608" sId="2" numFmtId="4">
    <oc r="H30">
      <v>103</v>
    </oc>
    <nc r="H30">
      <f>'K:\2017\Regulatory Filings\CEC IEPR\supply forms\[SMUD_2017_IEPR_Supply_Forms - CF Edits.xlsx]S-1 CRATs'!H30</f>
    </nc>
  </rcc>
  <rcc rId="3609" sId="2" numFmtId="4">
    <oc r="F31">
      <v>182</v>
    </oc>
    <nc r="F31">
      <f>'K:\2017\Regulatory Filings\CEC IEPR\supply forms\[SMUD_2017_IEPR_Supply_Forms - CF Edits.xlsx]S-1 CRATs'!F31</f>
    </nc>
  </rcc>
  <rcc rId="3610" sId="2" numFmtId="4">
    <oc r="G31">
      <v>182</v>
    </oc>
    <nc r="G31">
      <f>'K:\2017\Regulatory Filings\CEC IEPR\supply forms\[SMUD_2017_IEPR_Supply_Forms - CF Edits.xlsx]S-1 CRATs'!G31</f>
    </nc>
  </rcc>
  <rcc rId="3611" sId="2" numFmtId="4">
    <oc r="H31">
      <v>182</v>
    </oc>
    <nc r="H31">
      <f>'K:\2017\Regulatory Filings\CEC IEPR\supply forms\[SMUD_2017_IEPR_Supply_Forms - CF Edits.xlsx]S-1 CRATs'!H31</f>
    </nc>
  </rcc>
  <rcc rId="3612" sId="2" numFmtId="4">
    <oc r="F32">
      <v>72</v>
    </oc>
    <nc r="F32">
      <f>'K:\2017\Regulatory Filings\CEC IEPR\supply forms\[SMUD_2017_IEPR_Supply_Forms - CF Edits.xlsx]S-1 CRATs'!F32</f>
    </nc>
  </rcc>
  <rcc rId="3613" sId="2" numFmtId="4">
    <oc r="G32">
      <v>72</v>
    </oc>
    <nc r="G32">
      <f>'K:\2017\Regulatory Filings\CEC IEPR\supply forms\[SMUD_2017_IEPR_Supply_Forms - CF Edits.xlsx]S-1 CRATs'!G32</f>
    </nc>
  </rcc>
  <rcc rId="3614" sId="2" numFmtId="4">
    <oc r="H32">
      <v>72</v>
    </oc>
    <nc r="H32">
      <f>'K:\2017\Regulatory Filings\CEC IEPR\supply forms\[SMUD_2017_IEPR_Supply_Forms - CF Edits.xlsx]S-1 CRATs'!H32</f>
    </nc>
  </rcc>
  <rcc rId="3615" sId="2" numFmtId="4">
    <oc r="F33">
      <v>160</v>
    </oc>
    <nc r="F33">
      <f>'K:\2017\Regulatory Filings\CEC IEPR\supply forms\[SMUD_2017_IEPR_Supply_Forms - CF Edits.xlsx]S-1 CRATs'!F33</f>
    </nc>
  </rcc>
  <rcc rId="3616" sId="2" numFmtId="4">
    <oc r="G33">
      <v>160</v>
    </oc>
    <nc r="G33">
      <f>'K:\2017\Regulatory Filings\CEC IEPR\supply forms\[SMUD_2017_IEPR_Supply_Forms - CF Edits.xlsx]S-1 CRATs'!G33</f>
    </nc>
  </rcc>
  <rcc rId="3617" sId="2" numFmtId="4">
    <oc r="H33">
      <v>160</v>
    </oc>
    <nc r="H33">
      <f>'K:\2017\Regulatory Filings\CEC IEPR\supply forms\[SMUD_2017_IEPR_Supply_Forms - CF Edits.xlsx]S-1 CRATs'!H33</f>
    </nc>
  </rcc>
  <rfmt sheetId="2" sqref="E29:H33">
    <dxf>
      <fill>
        <patternFill patternType="solid">
          <bgColor theme="7" tint="0.79998168889431442"/>
        </patternFill>
      </fill>
    </dxf>
  </rfmt>
  <rfmt sheetId="2" sqref="E29:H33">
    <dxf>
      <fill>
        <patternFill>
          <bgColor theme="7" tint="0.59999389629810485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8" sId="2">
    <oc r="E29">
      <f>'K:\2017\Regulatory Filings\CEC IEPR\supply forms\[SMUD_2017_IEPR_Supply_Forms - CF Edits.xlsx]S-1 CRATs'!E29</f>
    </oc>
    <nc r="E29">
      <f>'K:\2017\Regulatory Filings\CEC IEPR\supply forms\[SMUD_2017_IEPR_Supply_Forms - CF Edits.xlsx]S-1 CRATs'!E29</f>
    </nc>
  </rcc>
  <rcc rId="3619" sId="2">
    <oc r="F29">
      <f>'K:\2017\Regulatory Filings\CEC IEPR\supply forms\[SMUD_2017_IEPR_Supply_Forms - CF Edits.xlsx]S-1 CRATs'!F29</f>
    </oc>
    <nc r="F29">
      <f>'K:\2017\Regulatory Filings\CEC IEPR\supply forms\[SMUD_2017_IEPR_Supply_Forms - CF Edits.xlsx]S-1 CRATs'!F29</f>
    </nc>
  </rcc>
  <rcc rId="3620" sId="2">
    <oc r="G29">
      <f>'K:\2017\Regulatory Filings\CEC IEPR\supply forms\[SMUD_2017_IEPR_Supply_Forms - CF Edits.xlsx]S-1 CRATs'!G29</f>
    </oc>
    <nc r="G29">
      <f>'K:\2017\Regulatory Filings\CEC IEPR\supply forms\[SMUD_2017_IEPR_Supply_Forms - CF Edits.xlsx]S-1 CRATs'!G29</f>
    </nc>
  </rcc>
  <rcc rId="3621" sId="2">
    <oc r="H29">
      <f>'K:\2017\Regulatory Filings\CEC IEPR\supply forms\[SMUD_2017_IEPR_Supply_Forms - CF Edits.xlsx]S-1 CRATs'!H29</f>
    </oc>
    <nc r="H29">
      <f>'K:\2017\Regulatory Filings\CEC IEPR\supply forms\[SMUD_2017_IEPR_Supply_Forms - CF Edits.xlsx]S-1 CRATs'!H29</f>
    </nc>
  </rcc>
  <rcc rId="3622" sId="2">
    <oc r="E30">
      <f>'K:\2017\Regulatory Filings\CEC IEPR\supply forms\[SMUD_2017_IEPR_Supply_Forms - CF Edits.xlsx]S-1 CRATs'!E30</f>
    </oc>
    <nc r="E30">
      <f>'K:\2017\Regulatory Filings\CEC IEPR\supply forms\[SMUD_2017_IEPR_Supply_Forms - CF Edits.xlsx]S-1 CRATs'!E30</f>
    </nc>
  </rcc>
  <rcc rId="3623" sId="2">
    <oc r="F30">
      <f>'K:\2017\Regulatory Filings\CEC IEPR\supply forms\[SMUD_2017_IEPR_Supply_Forms - CF Edits.xlsx]S-1 CRATs'!F30</f>
    </oc>
    <nc r="F30">
      <f>'K:\2017\Regulatory Filings\CEC IEPR\supply forms\[SMUD_2017_IEPR_Supply_Forms - CF Edits.xlsx]S-1 CRATs'!F30</f>
    </nc>
  </rcc>
  <rcc rId="3624" sId="2">
    <oc r="G30">
      <f>'K:\2017\Regulatory Filings\CEC IEPR\supply forms\[SMUD_2017_IEPR_Supply_Forms - CF Edits.xlsx]S-1 CRATs'!G30</f>
    </oc>
    <nc r="G30">
      <f>'K:\2017\Regulatory Filings\CEC IEPR\supply forms\[SMUD_2017_IEPR_Supply_Forms - CF Edits.xlsx]S-1 CRATs'!G30</f>
    </nc>
  </rcc>
  <rcc rId="3625" sId="2">
    <oc r="H30">
      <f>'K:\2017\Regulatory Filings\CEC IEPR\supply forms\[SMUD_2017_IEPR_Supply_Forms - CF Edits.xlsx]S-1 CRATs'!H30</f>
    </oc>
    <nc r="H30">
      <f>'K:\2017\Regulatory Filings\CEC IEPR\supply forms\[SMUD_2017_IEPR_Supply_Forms - CF Edits.xlsx]S-1 CRATs'!H30</f>
    </nc>
  </rcc>
  <rcc rId="3626" sId="2">
    <oc r="E31">
      <f>'K:\2017\Regulatory Filings\CEC IEPR\supply forms\[SMUD_2017_IEPR_Supply_Forms - CF Edits.xlsx]S-1 CRATs'!E31</f>
    </oc>
    <nc r="E31">
      <f>'K:\2017\Regulatory Filings\CEC IEPR\supply forms\[SMUD_2017_IEPR_Supply_Forms - CF Edits.xlsx]S-1 CRATs'!E31</f>
    </nc>
  </rcc>
  <rcc rId="3627" sId="2">
    <oc r="F31">
      <f>'K:\2017\Regulatory Filings\CEC IEPR\supply forms\[SMUD_2017_IEPR_Supply_Forms - CF Edits.xlsx]S-1 CRATs'!F31</f>
    </oc>
    <nc r="F31">
      <f>'K:\2017\Regulatory Filings\CEC IEPR\supply forms\[SMUD_2017_IEPR_Supply_Forms - CF Edits.xlsx]S-1 CRATs'!F31</f>
    </nc>
  </rcc>
  <rcc rId="3628" sId="2">
    <oc r="G31">
      <f>'K:\2017\Regulatory Filings\CEC IEPR\supply forms\[SMUD_2017_IEPR_Supply_Forms - CF Edits.xlsx]S-1 CRATs'!G31</f>
    </oc>
    <nc r="G31">
      <f>'K:\2017\Regulatory Filings\CEC IEPR\supply forms\[SMUD_2017_IEPR_Supply_Forms - CF Edits.xlsx]S-1 CRATs'!G31</f>
    </nc>
  </rcc>
  <rcc rId="3629" sId="2">
    <oc r="H31">
      <f>'K:\2017\Regulatory Filings\CEC IEPR\supply forms\[SMUD_2017_IEPR_Supply_Forms - CF Edits.xlsx]S-1 CRATs'!H31</f>
    </oc>
    <nc r="H31">
      <f>'K:\2017\Regulatory Filings\CEC IEPR\supply forms\[SMUD_2017_IEPR_Supply_Forms - CF Edits.xlsx]S-1 CRATs'!H31</f>
    </nc>
  </rcc>
  <rcc rId="3630" sId="2">
    <oc r="E32">
      <f>'K:\2017\Regulatory Filings\CEC IEPR\supply forms\[SMUD_2017_IEPR_Supply_Forms - CF Edits.xlsx]S-1 CRATs'!E32</f>
    </oc>
    <nc r="E32">
      <f>'K:\2017\Regulatory Filings\CEC IEPR\supply forms\[SMUD_2017_IEPR_Supply_Forms - CF Edits.xlsx]S-1 CRATs'!E32</f>
    </nc>
  </rcc>
  <rcc rId="3631" sId="2">
    <oc r="F32">
      <f>'K:\2017\Regulatory Filings\CEC IEPR\supply forms\[SMUD_2017_IEPR_Supply_Forms - CF Edits.xlsx]S-1 CRATs'!F32</f>
    </oc>
    <nc r="F32">
      <f>'K:\2017\Regulatory Filings\CEC IEPR\supply forms\[SMUD_2017_IEPR_Supply_Forms - CF Edits.xlsx]S-1 CRATs'!F32</f>
    </nc>
  </rcc>
  <rcc rId="3632" sId="2">
    <oc r="G32">
      <f>'K:\2017\Regulatory Filings\CEC IEPR\supply forms\[SMUD_2017_IEPR_Supply_Forms - CF Edits.xlsx]S-1 CRATs'!G32</f>
    </oc>
    <nc r="G32">
      <f>'K:\2017\Regulatory Filings\CEC IEPR\supply forms\[SMUD_2017_IEPR_Supply_Forms - CF Edits.xlsx]S-1 CRATs'!G32</f>
    </nc>
  </rcc>
  <rcc rId="3633" sId="2">
    <oc r="H32">
      <f>'K:\2017\Regulatory Filings\CEC IEPR\supply forms\[SMUD_2017_IEPR_Supply_Forms - CF Edits.xlsx]S-1 CRATs'!H32</f>
    </oc>
    <nc r="H32">
      <f>'K:\2017\Regulatory Filings\CEC IEPR\supply forms\[SMUD_2017_IEPR_Supply_Forms - CF Edits.xlsx]S-1 CRATs'!H32</f>
    </nc>
  </rcc>
  <rcc rId="3634" sId="2">
    <oc r="E33">
      <f>'K:\2017\Regulatory Filings\CEC IEPR\supply forms\[SMUD_2017_IEPR_Supply_Forms - CF Edits.xlsx]S-1 CRATs'!E33</f>
    </oc>
    <nc r="E33">
      <f>'K:\2017\Regulatory Filings\CEC IEPR\supply forms\[SMUD_2017_IEPR_Supply_Forms - CF Edits.xlsx]S-1 CRATs'!E33</f>
    </nc>
  </rcc>
  <rcc rId="3635" sId="2">
    <oc r="F33">
      <f>'K:\2017\Regulatory Filings\CEC IEPR\supply forms\[SMUD_2017_IEPR_Supply_Forms - CF Edits.xlsx]S-1 CRATs'!F33</f>
    </oc>
    <nc r="F33">
      <f>'K:\2017\Regulatory Filings\CEC IEPR\supply forms\[SMUD_2017_IEPR_Supply_Forms - CF Edits.xlsx]S-1 CRATs'!F33</f>
    </nc>
  </rcc>
  <rcc rId="3636" sId="2">
    <oc r="G33">
      <f>'K:\2017\Regulatory Filings\CEC IEPR\supply forms\[SMUD_2017_IEPR_Supply_Forms - CF Edits.xlsx]S-1 CRATs'!G33</f>
    </oc>
    <nc r="G33">
      <f>'K:\2017\Regulatory Filings\CEC IEPR\supply forms\[SMUD_2017_IEPR_Supply_Forms - CF Edits.xlsx]S-1 CRATs'!G33</f>
    </nc>
  </rcc>
  <rcc rId="3637" sId="2">
    <oc r="H33">
      <f>'K:\2017\Regulatory Filings\CEC IEPR\supply forms\[SMUD_2017_IEPR_Supply_Forms - CF Edits.xlsx]S-1 CRATs'!H33</f>
    </oc>
    <nc r="H33">
      <f>'K:\2017\Regulatory Filings\CEC IEPR\supply forms\[SMUD_2017_IEPR_Supply_Forms - CF Edits.xlsx]S-1 CRATs'!H33</f>
    </nc>
  </rcc>
  <rcc rId="3638" sId="3">
    <oc r="E29">
      <f>'K:\2017\Regulatory Filings\CEC IEPR\supply forms\[SMUD_2017_IEPR_Supply_Forms - CF Edits.xlsx]S-2 Energy Balance'!E29</f>
    </oc>
    <nc r="E29">
      <f>'K:\2017\Regulatory Filings\CEC IEPR\supply forms\[SMUD_2017_IEPR_Supply_Forms - CF Edits.xlsx]S-2 Energy Balance'!E29</f>
    </nc>
  </rcc>
  <rcc rId="3639" sId="3">
    <oc r="F29">
      <f>'K:\2017\Regulatory Filings\CEC IEPR\supply forms\[SMUD_2017_IEPR_Supply_Forms - CF Edits.xlsx]S-2 Energy Balance'!F29</f>
    </oc>
    <nc r="F29">
      <f>'K:\2017\Regulatory Filings\CEC IEPR\supply forms\[SMUD_2017_IEPR_Supply_Forms - CF Edits.xlsx]S-2 Energy Balance'!F29</f>
    </nc>
  </rcc>
  <rcc rId="3640" sId="3">
    <oc r="G29">
      <f>'K:\2017\Regulatory Filings\CEC IEPR\supply forms\[SMUD_2017_IEPR_Supply_Forms - CF Edits.xlsx]S-2 Energy Balance'!G29</f>
    </oc>
    <nc r="G29">
      <f>'K:\2017\Regulatory Filings\CEC IEPR\supply forms\[SMUD_2017_IEPR_Supply_Forms - CF Edits.xlsx]S-2 Energy Balance'!G29</f>
    </nc>
  </rcc>
  <rcc rId="3641" sId="3">
    <oc r="H29">
      <f>'K:\2017\Regulatory Filings\CEC IEPR\supply forms\[SMUD_2017_IEPR_Supply_Forms - CF Edits.xlsx]S-2 Energy Balance'!H29</f>
    </oc>
    <nc r="H29">
      <f>'K:\2017\Regulatory Filings\CEC IEPR\supply forms\[SMUD_2017_IEPR_Supply_Forms - CF Edits.xlsx]S-2 Energy Balance'!H29</f>
    </nc>
  </rcc>
  <rcc rId="3642" sId="3">
    <oc r="E30">
      <f>'K:\2017\Regulatory Filings\CEC IEPR\supply forms\[SMUD_2017_IEPR_Supply_Forms - CF Edits.xlsx]S-2 Energy Balance'!E30</f>
    </oc>
    <nc r="E30">
      <f>'K:\2017\Regulatory Filings\CEC IEPR\supply forms\[SMUD_2017_IEPR_Supply_Forms - CF Edits.xlsx]S-2 Energy Balance'!E30</f>
    </nc>
  </rcc>
  <rcc rId="3643" sId="3">
    <oc r="F30">
      <f>'K:\2017\Regulatory Filings\CEC IEPR\supply forms\[SMUD_2017_IEPR_Supply_Forms - CF Edits.xlsx]S-2 Energy Balance'!F30</f>
    </oc>
    <nc r="F30">
      <f>'K:\2017\Regulatory Filings\CEC IEPR\supply forms\[SMUD_2017_IEPR_Supply_Forms - CF Edits.xlsx]S-2 Energy Balance'!F30</f>
    </nc>
  </rcc>
  <rcc rId="3644" sId="3">
    <oc r="G30">
      <f>'K:\2017\Regulatory Filings\CEC IEPR\supply forms\[SMUD_2017_IEPR_Supply_Forms - CF Edits.xlsx]S-2 Energy Balance'!G30</f>
    </oc>
    <nc r="G30">
      <f>'K:\2017\Regulatory Filings\CEC IEPR\supply forms\[SMUD_2017_IEPR_Supply_Forms - CF Edits.xlsx]S-2 Energy Balance'!G30</f>
    </nc>
  </rcc>
  <rcc rId="3645" sId="3">
    <oc r="H30">
      <f>'K:\2017\Regulatory Filings\CEC IEPR\supply forms\[SMUD_2017_IEPR_Supply_Forms - CF Edits.xlsx]S-2 Energy Balance'!H30</f>
    </oc>
    <nc r="H30">
      <f>'K:\2017\Regulatory Filings\CEC IEPR\supply forms\[SMUD_2017_IEPR_Supply_Forms - CF Edits.xlsx]S-2 Energy Balance'!H30</f>
    </nc>
  </rcc>
  <rcc rId="3646" sId="3">
    <oc r="E31">
      <f>'K:\2017\Regulatory Filings\CEC IEPR\supply forms\[SMUD_2017_IEPR_Supply_Forms - CF Edits.xlsx]S-2 Energy Balance'!E31</f>
    </oc>
    <nc r="E31">
      <f>'K:\2017\Regulatory Filings\CEC IEPR\supply forms\[SMUD_2017_IEPR_Supply_Forms - CF Edits.xlsx]S-2 Energy Balance'!E31</f>
    </nc>
  </rcc>
  <rcc rId="3647" sId="3">
    <oc r="F31">
      <f>'K:\2017\Regulatory Filings\CEC IEPR\supply forms\[SMUD_2017_IEPR_Supply_Forms - CF Edits.xlsx]S-2 Energy Balance'!F31</f>
    </oc>
    <nc r="F31">
      <f>'K:\2017\Regulatory Filings\CEC IEPR\supply forms\[SMUD_2017_IEPR_Supply_Forms - CF Edits.xlsx]S-2 Energy Balance'!F31</f>
    </nc>
  </rcc>
  <rcc rId="3648" sId="3">
    <oc r="G31">
      <f>'K:\2017\Regulatory Filings\CEC IEPR\supply forms\[SMUD_2017_IEPR_Supply_Forms - CF Edits.xlsx]S-2 Energy Balance'!G31</f>
    </oc>
    <nc r="G31">
      <f>'K:\2017\Regulatory Filings\CEC IEPR\supply forms\[SMUD_2017_IEPR_Supply_Forms - CF Edits.xlsx]S-2 Energy Balance'!G31</f>
    </nc>
  </rcc>
  <rcc rId="3649" sId="3">
    <oc r="H31">
      <f>'K:\2017\Regulatory Filings\CEC IEPR\supply forms\[SMUD_2017_IEPR_Supply_Forms - CF Edits.xlsx]S-2 Energy Balance'!H31</f>
    </oc>
    <nc r="H31">
      <f>'K:\2017\Regulatory Filings\CEC IEPR\supply forms\[SMUD_2017_IEPR_Supply_Forms - CF Edits.xlsx]S-2 Energy Balance'!H31</f>
    </nc>
  </rcc>
  <rcc rId="3650" sId="3">
    <oc r="E32">
      <f>'K:\2017\Regulatory Filings\CEC IEPR\supply forms\[SMUD_2017_IEPR_Supply_Forms - CF Edits.xlsx]S-2 Energy Balance'!E32</f>
    </oc>
    <nc r="E32">
      <f>'K:\2017\Regulatory Filings\CEC IEPR\supply forms\[SMUD_2017_IEPR_Supply_Forms - CF Edits.xlsx]S-2 Energy Balance'!E32</f>
    </nc>
  </rcc>
  <rcc rId="3651" sId="3">
    <oc r="F32">
      <f>'K:\2017\Regulatory Filings\CEC IEPR\supply forms\[SMUD_2017_IEPR_Supply_Forms - CF Edits.xlsx]S-2 Energy Balance'!F32</f>
    </oc>
    <nc r="F32">
      <f>'K:\2017\Regulatory Filings\CEC IEPR\supply forms\[SMUD_2017_IEPR_Supply_Forms - CF Edits.xlsx]S-2 Energy Balance'!F32</f>
    </nc>
  </rcc>
  <rcc rId="3652" sId="3">
    <oc r="G32">
      <f>'K:\2017\Regulatory Filings\CEC IEPR\supply forms\[SMUD_2017_IEPR_Supply_Forms - CF Edits.xlsx]S-2 Energy Balance'!G32</f>
    </oc>
    <nc r="G32">
      <f>'K:\2017\Regulatory Filings\CEC IEPR\supply forms\[SMUD_2017_IEPR_Supply_Forms - CF Edits.xlsx]S-2 Energy Balance'!G32</f>
    </nc>
  </rcc>
  <rcc rId="3653" sId="3">
    <oc r="H32">
      <f>'K:\2017\Regulatory Filings\CEC IEPR\supply forms\[SMUD_2017_IEPR_Supply_Forms - CF Edits.xlsx]S-2 Energy Balance'!H32</f>
    </oc>
    <nc r="H32">
      <f>'K:\2017\Regulatory Filings\CEC IEPR\supply forms\[SMUD_2017_IEPR_Supply_Forms - CF Edits.xlsx]S-2 Energy Balance'!H32</f>
    </nc>
  </rcc>
  <rcc rId="3654" sId="3">
    <oc r="E33">
      <f>'K:\2017\Regulatory Filings\CEC IEPR\supply forms\[SMUD_2017_IEPR_Supply_Forms - CF Edits.xlsx]S-2 Energy Balance'!E33</f>
    </oc>
    <nc r="E33">
      <f>'K:\2017\Regulatory Filings\CEC IEPR\supply forms\[SMUD_2017_IEPR_Supply_Forms - CF Edits.xlsx]S-2 Energy Balance'!E33</f>
    </nc>
  </rcc>
  <rcc rId="3655" sId="3">
    <oc r="F33">
      <f>'K:\2017\Regulatory Filings\CEC IEPR\supply forms\[SMUD_2017_IEPR_Supply_Forms - CF Edits.xlsx]S-2 Energy Balance'!F33</f>
    </oc>
    <nc r="F33">
      <f>'K:\2017\Regulatory Filings\CEC IEPR\supply forms\[SMUD_2017_IEPR_Supply_Forms - CF Edits.xlsx]S-2 Energy Balance'!F33</f>
    </nc>
  </rcc>
  <rcc rId="3656" sId="3">
    <oc r="G33">
      <f>'K:\2017\Regulatory Filings\CEC IEPR\supply forms\[SMUD_2017_IEPR_Supply_Forms - CF Edits.xlsx]S-2 Energy Balance'!G33</f>
    </oc>
    <nc r="G33">
      <f>'K:\2017\Regulatory Filings\CEC IEPR\supply forms\[SMUD_2017_IEPR_Supply_Forms - CF Edits.xlsx]S-2 Energy Balance'!G33</f>
    </nc>
  </rcc>
  <rcc rId="3657" sId="3">
    <oc r="H33">
      <f>'K:\2017\Regulatory Filings\CEC IEPR\supply forms\[SMUD_2017_IEPR_Supply_Forms - CF Edits.xlsx]S-2 Energy Balance'!H33</f>
    </oc>
    <nc r="H33">
      <f>'K:\2017\Regulatory Filings\CEC IEPR\supply forms\[SMUD_2017_IEPR_Supply_Forms - CF Edits.xlsx]S-2 Energy Balance'!H33</f>
    </nc>
  </rcc>
  <rcc rId="3658" sId="3">
    <oc r="E38">
      <f>'K:\2017\Regulatory Filings\CEC IEPR\supply forms\[SMUD_2017_IEPR_Supply_Forms - CF Edits.xlsx]S-2 Energy Balance'!E43</f>
    </oc>
    <nc r="E38">
      <f>'K:\2017\Regulatory Filings\CEC IEPR\supply forms\[SMUD_2017_IEPR_Supply_Forms - CF Edits.xlsx]S-2 Energy Balance'!E43</f>
    </nc>
  </rcc>
  <rcc rId="3659" sId="3">
    <oc r="F38">
      <f>'K:\2017\Regulatory Filings\CEC IEPR\supply forms\[SMUD_2017_IEPR_Supply_Forms - CF Edits.xlsx]S-2 Energy Balance'!F43</f>
    </oc>
    <nc r="F38">
      <f>'K:\2017\Regulatory Filings\CEC IEPR\supply forms\[SMUD_2017_IEPR_Supply_Forms - CF Edits.xlsx]S-2 Energy Balance'!F43</f>
    </nc>
  </rcc>
  <rcc rId="3660" sId="3">
    <oc r="G38">
      <f>'K:\2017\Regulatory Filings\CEC IEPR\supply forms\[SMUD_2017_IEPR_Supply_Forms - CF Edits.xlsx]S-2 Energy Balance'!G43</f>
    </oc>
    <nc r="G38">
      <f>'K:\2017\Regulatory Filings\CEC IEPR\supply forms\[SMUD_2017_IEPR_Supply_Forms - CF Edits.xlsx]S-2 Energy Balance'!G43</f>
    </nc>
  </rcc>
  <rcc rId="3661" sId="3">
    <oc r="H38">
      <f>'K:\2017\Regulatory Filings\CEC IEPR\supply forms\[SMUD_2017_IEPR_Supply_Forms - CF Edits.xlsx]S-2 Energy Balance'!H43</f>
    </oc>
    <nc r="H38">
      <f>'K:\2017\Regulatory Filings\CEC IEPR\supply forms\[SMUD_2017_IEPR_Supply_Forms - CF Edits.xlsx]S-2 Energy Balance'!H43</f>
    </nc>
  </rcc>
  <rcc rId="3662" sId="3">
    <oc r="E39">
      <f>'K:\2017\Regulatory Filings\CEC IEPR\supply forms\[SMUD_2017_IEPR_Supply_Forms - CF Edits.xlsx]S-2 Energy Balance'!E44</f>
    </oc>
    <nc r="E39">
      <f>'K:\2017\Regulatory Filings\CEC IEPR\supply forms\[SMUD_2017_IEPR_Supply_Forms - CF Edits.xlsx]S-2 Energy Balance'!E44</f>
    </nc>
  </rcc>
  <rcc rId="3663" sId="3">
    <oc r="F39">
      <f>'K:\2017\Regulatory Filings\CEC IEPR\supply forms\[SMUD_2017_IEPR_Supply_Forms - CF Edits.xlsx]S-2 Energy Balance'!F44</f>
    </oc>
    <nc r="F39">
      <f>'K:\2017\Regulatory Filings\CEC IEPR\supply forms\[SMUD_2017_IEPR_Supply_Forms - CF Edits.xlsx]S-2 Energy Balance'!F44</f>
    </nc>
  </rcc>
  <rcc rId="3664" sId="3">
    <oc r="G39">
      <f>'K:\2017\Regulatory Filings\CEC IEPR\supply forms\[SMUD_2017_IEPR_Supply_Forms - CF Edits.xlsx]S-2 Energy Balance'!G44</f>
    </oc>
    <nc r="G39">
      <f>'K:\2017\Regulatory Filings\CEC IEPR\supply forms\[SMUD_2017_IEPR_Supply_Forms - CF Edits.xlsx]S-2 Energy Balance'!G44</f>
    </nc>
  </rcc>
  <rcc rId="3665" sId="3">
    <oc r="H39">
      <f>'K:\2017\Regulatory Filings\CEC IEPR\supply forms\[SMUD_2017_IEPR_Supply_Forms - CF Edits.xlsx]S-2 Energy Balance'!H44</f>
    </oc>
    <nc r="H39">
      <f>'K:\2017\Regulatory Filings\CEC IEPR\supply forms\[SMUD_2017_IEPR_Supply_Forms - CF Edits.xlsx]S-2 Energy Balance'!H44</f>
    </nc>
  </rcc>
  <rcc rId="3666" sId="3">
    <oc r="F40">
      <f>SUM(F41:F43)</f>
    </oc>
    <nc r="F40">
      <f>SUM(F41:F43)</f>
    </nc>
  </rcc>
  <rcc rId="3667" sId="3">
    <oc r="E41">
      <f>'K:\2017\Regulatory Filings\CEC IEPR\supply forms\[SMUD_2017_IEPR_Supply_Forms - CF Edits.xlsx]S-2 Energy Balance'!E50</f>
    </oc>
    <nc r="E41">
      <f>'K:\2017\Regulatory Filings\CEC IEPR\supply forms\[SMUD_2017_IEPR_Supply_Forms - CF Edits.xlsx]S-2 Energy Balance'!E50</f>
    </nc>
  </rcc>
  <rcc rId="3668" sId="3">
    <oc r="F41">
      <f>'K:\2017\Regulatory Filings\CEC IEPR\supply forms\[SMUD_2017_IEPR_Supply_Forms - CF Edits.xlsx]S-2 Energy Balance'!F50</f>
    </oc>
    <nc r="F41">
      <f>'K:\2017\Regulatory Filings\CEC IEPR\supply forms\[SMUD_2017_IEPR_Supply_Forms - CF Edits.xlsx]S-2 Energy Balance'!F50</f>
    </nc>
  </rcc>
  <rcc rId="3669" sId="3">
    <oc r="G41">
      <f>'K:\2017\Regulatory Filings\CEC IEPR\supply forms\[SMUD_2017_IEPR_Supply_Forms - CF Edits.xlsx]S-2 Energy Balance'!G50</f>
    </oc>
    <nc r="G41">
      <f>'K:\2017\Regulatory Filings\CEC IEPR\supply forms\[SMUD_2017_IEPR_Supply_Forms - CF Edits.xlsx]S-2 Energy Balance'!G50</f>
    </nc>
  </rcc>
  <rcc rId="3670" sId="3">
    <oc r="H41">
      <f>'K:\2017\Regulatory Filings\CEC IEPR\supply forms\[SMUD_2017_IEPR_Supply_Forms - CF Edits.xlsx]S-2 Energy Balance'!H50</f>
    </oc>
    <nc r="H41">
      <f>'K:\2017\Regulatory Filings\CEC IEPR\supply forms\[SMUD_2017_IEPR_Supply_Forms - CF Edits.xlsx]S-2 Energy Balance'!H50</f>
    </nc>
  </rcc>
  <rcc rId="3671" sId="3">
    <oc r="E55">
      <f>'K:\2017\Regulatory Filings\CEC IEPR\supply forms\[SMUD_2017_IEPR_Supply_Forms - CF Edits.xlsx]S-2 Energy Balance'!E64</f>
    </oc>
    <nc r="E55">
      <f>'K:\2017\Regulatory Filings\CEC IEPR\supply forms\[SMUD_2017_IEPR_Supply_Forms - CF Edits.xlsx]S-2 Energy Balance'!E64</f>
    </nc>
  </rcc>
  <rcc rId="3672" sId="3">
    <oc r="F55">
      <f>'K:\2017\Regulatory Filings\CEC IEPR\supply forms\[SMUD_2017_IEPR_Supply_Forms - CF Edits.xlsx]S-2 Energy Balance'!F64</f>
    </oc>
    <nc r="F55">
      <f>'K:\2017\Regulatory Filings\CEC IEPR\supply forms\[SMUD_2017_IEPR_Supply_Forms - CF Edits.xlsx]S-2 Energy Balance'!F64</f>
    </nc>
  </rcc>
  <rcc rId="3673" sId="3">
    <oc r="G55">
      <f>'K:\2017\Regulatory Filings\CEC IEPR\supply forms\[SMUD_2017_IEPR_Supply_Forms - CF Edits.xlsx]S-2 Energy Balance'!G64</f>
    </oc>
    <nc r="G55">
      <f>'K:\2017\Regulatory Filings\CEC IEPR\supply forms\[SMUD_2017_IEPR_Supply_Forms - CF Edits.xlsx]S-2 Energy Balance'!G64</f>
    </nc>
  </rcc>
  <rcc rId="3674" sId="3">
    <oc r="H55">
      <f>'K:\2017\Regulatory Filings\CEC IEPR\supply forms\[SMUD_2017_IEPR_Supply_Forms - CF Edits.xlsx]S-2 Energy Balance'!H64</f>
    </oc>
    <nc r="H55">
      <f>'K:\2017\Regulatory Filings\CEC IEPR\supply forms\[SMUD_2017_IEPR_Supply_Forms - CF Edits.xlsx]S-2 Energy Balance'!H64</f>
    </nc>
  </rcc>
  <rcc rId="3675" sId="3">
    <oc r="E63">
      <f>'K:\2017\Regulatory Filings\CEC IEPR\supply forms\[SMUD_2017_IEPR_Supply_Forms - CF Edits.xlsx]S-2 Energy Balance'!E72</f>
    </oc>
    <nc r="E63">
      <f>'K:\2017\Regulatory Filings\CEC IEPR\supply forms\[SMUD_2017_IEPR_Supply_Forms - CF Edits.xlsx]S-2 Energy Balance'!E72</f>
    </nc>
  </rcc>
  <rcc rId="3676" sId="3">
    <oc r="F63">
      <f>'K:\2017\Regulatory Filings\CEC IEPR\supply forms\[SMUD_2017_IEPR_Supply_Forms - CF Edits.xlsx]S-2 Energy Balance'!F72</f>
    </oc>
    <nc r="F63">
      <f>'K:\2017\Regulatory Filings\CEC IEPR\supply forms\[SMUD_2017_IEPR_Supply_Forms - CF Edits.xlsx]S-2 Energy Balance'!F72</f>
    </nc>
  </rcc>
  <rcc rId="3677" sId="3">
    <oc r="G63">
      <f>'K:\2017\Regulatory Filings\CEC IEPR\supply forms\[SMUD_2017_IEPR_Supply_Forms - CF Edits.xlsx]S-2 Energy Balance'!G72</f>
    </oc>
    <nc r="G63">
      <f>'K:\2017\Regulatory Filings\CEC IEPR\supply forms\[SMUD_2017_IEPR_Supply_Forms - CF Edits.xlsx]S-2 Energy Balance'!G72</f>
    </nc>
  </rcc>
  <rcc rId="3678" sId="3">
    <oc r="H63">
      <f>'K:\2017\Regulatory Filings\CEC IEPR\supply forms\[SMUD_2017_IEPR_Supply_Forms - CF Edits.xlsx]S-2 Energy Balance'!H72</f>
    </oc>
    <nc r="H63">
      <f>'K:\2017\Regulatory Filings\CEC IEPR\supply forms\[SMUD_2017_IEPR_Supply_Forms - CF Edits.xlsx]S-2 Energy Balance'!H72</f>
    </nc>
  </rcc>
  <rcc rId="3679" sId="3">
    <oc r="E64">
      <f>'K:\2017\Regulatory Filings\CEC IEPR\supply forms\[SMUD_2017_IEPR_Supply_Forms - CF Edits.xlsx]S-2 Energy Balance'!E73</f>
    </oc>
    <nc r="E64">
      <f>'K:\2017\Regulatory Filings\CEC IEPR\supply forms\[SMUD_2017_IEPR_Supply_Forms - CF Edits.xlsx]S-2 Energy Balance'!E73</f>
    </nc>
  </rcc>
  <rcc rId="3680" sId="3">
    <oc r="F64">
      <f>'K:\2017\Regulatory Filings\CEC IEPR\supply forms\[SMUD_2017_IEPR_Supply_Forms - CF Edits.xlsx]S-2 Energy Balance'!F73</f>
    </oc>
    <nc r="F64">
      <f>'K:\2017\Regulatory Filings\CEC IEPR\supply forms\[SMUD_2017_IEPR_Supply_Forms - CF Edits.xlsx]S-2 Energy Balance'!F73</f>
    </nc>
  </rcc>
  <rcc rId="3681" sId="3">
    <oc r="G64">
      <f>'K:\2017\Regulatory Filings\CEC IEPR\supply forms\[SMUD_2017_IEPR_Supply_Forms - CF Edits.xlsx]S-2 Energy Balance'!G73</f>
    </oc>
    <nc r="G64">
      <f>'K:\2017\Regulatory Filings\CEC IEPR\supply forms\[SMUD_2017_IEPR_Supply_Forms - CF Edits.xlsx]S-2 Energy Balance'!G73</f>
    </nc>
  </rcc>
  <rcc rId="3682" sId="3">
    <oc r="H64">
      <f>'K:\2017\Regulatory Filings\CEC IEPR\supply forms\[SMUD_2017_IEPR_Supply_Forms - CF Edits.xlsx]S-2 Energy Balance'!H73</f>
    </oc>
    <nc r="H64">
      <f>'K:\2017\Regulatory Filings\CEC IEPR\supply forms\[SMUD_2017_IEPR_Supply_Forms - CF Edits.xlsx]S-2 Energy Balance'!H73</f>
    </nc>
  </rcc>
  <rcc rId="3683" sId="3">
    <oc r="E65">
      <f>'K:\2017\Regulatory Filings\CEC IEPR\supply forms\[SMUD_2017_IEPR_Supply_Forms - CF Edits.xlsx]S-2 Energy Balance'!E74</f>
    </oc>
    <nc r="E65">
      <f>'K:\2017\Regulatory Filings\CEC IEPR\supply forms\[SMUD_2017_IEPR_Supply_Forms - CF Edits.xlsx]S-2 Energy Balance'!E74</f>
    </nc>
  </rcc>
  <rcc rId="3684" sId="3">
    <oc r="F65">
      <f>'K:\2017\Regulatory Filings\CEC IEPR\supply forms\[SMUD_2017_IEPR_Supply_Forms - CF Edits.xlsx]S-2 Energy Balance'!F74</f>
    </oc>
    <nc r="F65">
      <f>'K:\2017\Regulatory Filings\CEC IEPR\supply forms\[SMUD_2017_IEPR_Supply_Forms - CF Edits.xlsx]S-2 Energy Balance'!F74</f>
    </nc>
  </rcc>
  <rcc rId="3685" sId="3">
    <oc r="G65">
      <f>'K:\2017\Regulatory Filings\CEC IEPR\supply forms\[SMUD_2017_IEPR_Supply_Forms - CF Edits.xlsx]S-2 Energy Balance'!G74</f>
    </oc>
    <nc r="G65">
      <f>'K:\2017\Regulatory Filings\CEC IEPR\supply forms\[SMUD_2017_IEPR_Supply_Forms - CF Edits.xlsx]S-2 Energy Balance'!G74</f>
    </nc>
  </rcc>
  <rcc rId="3686" sId="3">
    <oc r="H65">
      <f>'K:\2017\Regulatory Filings\CEC IEPR\supply forms\[SMUD_2017_IEPR_Supply_Forms - CF Edits.xlsx]S-2 Energy Balance'!H74</f>
    </oc>
    <nc r="H65">
      <f>'K:\2017\Regulatory Filings\CEC IEPR\supply forms\[SMUD_2017_IEPR_Supply_Forms - CF Edits.xlsx]S-2 Energy Balance'!H74</f>
    </nc>
  </rcc>
  <rcc rId="3687" sId="3">
    <oc r="E66">
      <f>'K:\2017\Regulatory Filings\CEC IEPR\supply forms\[SMUD_2017_IEPR_Supply_Forms - CF Edits.xlsx]S-2 Energy Balance'!E75</f>
    </oc>
    <nc r="E66">
      <f>'K:\2017\Regulatory Filings\CEC IEPR\supply forms\[SMUD_2017_IEPR_Supply_Forms - CF Edits.xlsx]S-2 Energy Balance'!E75</f>
    </nc>
  </rcc>
  <rcc rId="3688" sId="3">
    <oc r="F66">
      <f>'K:\2017\Regulatory Filings\CEC IEPR\supply forms\[SMUD_2017_IEPR_Supply_Forms - CF Edits.xlsx]S-2 Energy Balance'!F75</f>
    </oc>
    <nc r="F66">
      <f>'K:\2017\Regulatory Filings\CEC IEPR\supply forms\[SMUD_2017_IEPR_Supply_Forms - CF Edits.xlsx]S-2 Energy Balance'!F75</f>
    </nc>
  </rcc>
  <rcc rId="3689" sId="3">
    <oc r="G66">
      <f>'K:\2017\Regulatory Filings\CEC IEPR\supply forms\[SMUD_2017_IEPR_Supply_Forms - CF Edits.xlsx]S-2 Energy Balance'!G75</f>
    </oc>
    <nc r="G66">
      <f>'K:\2017\Regulatory Filings\CEC IEPR\supply forms\[SMUD_2017_IEPR_Supply_Forms - CF Edits.xlsx]S-2 Energy Balance'!G75</f>
    </nc>
  </rcc>
  <rcc rId="3690" sId="3">
    <oc r="H66">
      <f>'K:\2017\Regulatory Filings\CEC IEPR\supply forms\[SMUD_2017_IEPR_Supply_Forms - CF Edits.xlsx]S-2 Energy Balance'!H75</f>
    </oc>
    <nc r="H66">
      <f>'K:\2017\Regulatory Filings\CEC IEPR\supply forms\[SMUD_2017_IEPR_Supply_Forms - CF Edits.xlsx]S-2 Energy Balance'!H75</f>
    </nc>
  </rcc>
  <rcc rId="3691" sId="3">
    <oc r="E67">
      <f>'K:\2017\Regulatory Filings\CEC IEPR\supply forms\[SMUD_2017_IEPR_Supply_Forms - CF Edits.xlsx]S-2 Energy Balance'!E76</f>
    </oc>
    <nc r="E67">
      <f>'K:\2017\Regulatory Filings\CEC IEPR\supply forms\[SMUD_2017_IEPR_Supply_Forms - CF Edits.xlsx]S-2 Energy Balance'!E76</f>
    </nc>
  </rcc>
  <rcc rId="3692" sId="3">
    <oc r="F67">
      <f>'K:\2017\Regulatory Filings\CEC IEPR\supply forms\[SMUD_2017_IEPR_Supply_Forms - CF Edits.xlsx]S-2 Energy Balance'!F76</f>
    </oc>
    <nc r="F67">
      <f>'K:\2017\Regulatory Filings\CEC IEPR\supply forms\[SMUD_2017_IEPR_Supply_Forms - CF Edits.xlsx]S-2 Energy Balance'!F76</f>
    </nc>
  </rcc>
  <rcc rId="3693" sId="3">
    <oc r="G67">
      <f>'K:\2017\Regulatory Filings\CEC IEPR\supply forms\[SMUD_2017_IEPR_Supply_Forms - CF Edits.xlsx]S-2 Energy Balance'!G76</f>
    </oc>
    <nc r="G67">
      <f>'K:\2017\Regulatory Filings\CEC IEPR\supply forms\[SMUD_2017_IEPR_Supply_Forms - CF Edits.xlsx]S-2 Energy Balance'!G76</f>
    </nc>
  </rcc>
  <rcc rId="3694" sId="3">
    <oc r="H67">
      <f>'K:\2017\Regulatory Filings\CEC IEPR\supply forms\[SMUD_2017_IEPR_Supply_Forms - CF Edits.xlsx]S-2 Energy Balance'!H76</f>
    </oc>
    <nc r="H67">
      <f>'K:\2017\Regulatory Filings\CEC IEPR\supply forms\[SMUD_2017_IEPR_Supply_Forms - CF Edits.xlsx]S-2 Energy Balance'!H76</f>
    </nc>
  </rcc>
  <rcc rId="3695" sId="3">
    <oc r="E68">
      <f>'K:\2017\Regulatory Filings\CEC IEPR\supply forms\[SMUD_2017_IEPR_Supply_Forms - CF Edits.xlsx]S-2 Energy Balance'!E77</f>
    </oc>
    <nc r="E68">
      <f>'K:\2017\Regulatory Filings\CEC IEPR\supply forms\[SMUD_2017_IEPR_Supply_Forms - CF Edits.xlsx]S-2 Energy Balance'!E77</f>
    </nc>
  </rcc>
  <rcc rId="3696" sId="3">
    <oc r="F68">
      <f>'K:\2017\Regulatory Filings\CEC IEPR\supply forms\[SMUD_2017_IEPR_Supply_Forms - CF Edits.xlsx]S-2 Energy Balance'!F77</f>
    </oc>
    <nc r="F68">
      <f>'K:\2017\Regulatory Filings\CEC IEPR\supply forms\[SMUD_2017_IEPR_Supply_Forms - CF Edits.xlsx]S-2 Energy Balance'!F77</f>
    </nc>
  </rcc>
  <rcc rId="3697" sId="3">
    <oc r="G68">
      <f>'K:\2017\Regulatory Filings\CEC IEPR\supply forms\[SMUD_2017_IEPR_Supply_Forms - CF Edits.xlsx]S-2 Energy Balance'!G77</f>
    </oc>
    <nc r="G68">
      <f>'K:\2017\Regulatory Filings\CEC IEPR\supply forms\[SMUD_2017_IEPR_Supply_Forms - CF Edits.xlsx]S-2 Energy Balance'!G77</f>
    </nc>
  </rcc>
  <rcc rId="3698" sId="3">
    <oc r="H68">
      <f>'K:\2017\Regulatory Filings\CEC IEPR\supply forms\[SMUD_2017_IEPR_Supply_Forms - CF Edits.xlsx]S-2 Energy Balance'!H77</f>
    </oc>
    <nc r="H68">
      <f>'K:\2017\Regulatory Filings\CEC IEPR\supply forms\[SMUD_2017_IEPR_Supply_Forms - CF Edits.xlsx]S-2 Energy Balance'!H77</f>
    </nc>
  </rcc>
  <rcc rId="3699" sId="3">
    <oc r="E69">
      <f>'K:\2017\Regulatory Filings\CEC IEPR\supply forms\[SMUD_2017_IEPR_Supply_Forms - CF Edits.xlsx]S-2 Energy Balance'!E78</f>
    </oc>
    <nc r="E69">
      <f>'K:\2017\Regulatory Filings\CEC IEPR\supply forms\[SMUD_2017_IEPR_Supply_Forms - CF Edits.xlsx]S-2 Energy Balance'!E78</f>
    </nc>
  </rcc>
  <rcc rId="3700" sId="3">
    <oc r="F69">
      <f>'K:\2017\Regulatory Filings\CEC IEPR\supply forms\[SMUD_2017_IEPR_Supply_Forms - CF Edits.xlsx]S-2 Energy Balance'!F78</f>
    </oc>
    <nc r="F69">
      <f>'K:\2017\Regulatory Filings\CEC IEPR\supply forms\[SMUD_2017_IEPR_Supply_Forms - CF Edits.xlsx]S-2 Energy Balance'!F78</f>
    </nc>
  </rcc>
  <rcc rId="3701" sId="3">
    <oc r="G69">
      <f>'K:\2017\Regulatory Filings\CEC IEPR\supply forms\[SMUD_2017_IEPR_Supply_Forms - CF Edits.xlsx]S-2 Energy Balance'!G78</f>
    </oc>
    <nc r="G69">
      <f>'K:\2017\Regulatory Filings\CEC IEPR\supply forms\[SMUD_2017_IEPR_Supply_Forms - CF Edits.xlsx]S-2 Energy Balance'!G78</f>
    </nc>
  </rcc>
  <rcc rId="3702" sId="3">
    <oc r="H69">
      <f>'K:\2017\Regulatory Filings\CEC IEPR\supply forms\[SMUD_2017_IEPR_Supply_Forms - CF Edits.xlsx]S-2 Energy Balance'!H78</f>
    </oc>
    <nc r="H69">
      <f>'K:\2017\Regulatory Filings\CEC IEPR\supply forms\[SMUD_2017_IEPR_Supply_Forms - CF Edits.xlsx]S-2 Energy Balance'!H78</f>
    </nc>
  </rcc>
  <rcc rId="3703" sId="3">
    <oc r="E70">
      <f>'K:\2017\Regulatory Filings\CEC IEPR\supply forms\[SMUD_2017_IEPR_Supply_Forms - CF Edits.xlsx]S-2 Energy Balance'!E79</f>
    </oc>
    <nc r="E70">
      <f>'K:\2017\Regulatory Filings\CEC IEPR\supply forms\[SMUD_2017_IEPR_Supply_Forms - CF Edits.xlsx]S-2 Energy Balance'!E79</f>
    </nc>
  </rcc>
  <rcc rId="3704" sId="3">
    <oc r="F70">
      <f>'K:\2017\Regulatory Filings\CEC IEPR\supply forms\[SMUD_2017_IEPR_Supply_Forms - CF Edits.xlsx]S-2 Energy Balance'!F79</f>
    </oc>
    <nc r="F70">
      <f>'K:\2017\Regulatory Filings\CEC IEPR\supply forms\[SMUD_2017_IEPR_Supply_Forms - CF Edits.xlsx]S-2 Energy Balance'!F79</f>
    </nc>
  </rcc>
  <rcc rId="3705" sId="3">
    <oc r="G70">
      <f>'K:\2017\Regulatory Filings\CEC IEPR\supply forms\[SMUD_2017_IEPR_Supply_Forms - CF Edits.xlsx]S-2 Energy Balance'!G79</f>
    </oc>
    <nc r="G70">
      <f>'K:\2017\Regulatory Filings\CEC IEPR\supply forms\[SMUD_2017_IEPR_Supply_Forms - CF Edits.xlsx]S-2 Energy Balance'!G79</f>
    </nc>
  </rcc>
  <rcc rId="3706" sId="3">
    <oc r="H70">
      <f>'K:\2017\Regulatory Filings\CEC IEPR\supply forms\[SMUD_2017_IEPR_Supply_Forms - CF Edits.xlsx]S-2 Energy Balance'!H79</f>
    </oc>
    <nc r="H70">
      <f>'K:\2017\Regulatory Filings\CEC IEPR\supply forms\[SMUD_2017_IEPR_Supply_Forms - CF Edits.xlsx]S-2 Energy Balance'!H79</f>
    </nc>
  </rcc>
  <rcc rId="3707" sId="3">
    <oc r="E71">
      <f>'K:\2017\Regulatory Filings\CEC IEPR\supply forms\[SMUD_2017_IEPR_Supply_Forms - CF Edits.xlsx]S-2 Energy Balance'!E80</f>
    </oc>
    <nc r="E71">
      <f>'K:\2017\Regulatory Filings\CEC IEPR\supply forms\[SMUD_2017_IEPR_Supply_Forms - CF Edits.xlsx]S-2 Energy Balance'!E80</f>
    </nc>
  </rcc>
  <rcc rId="3708" sId="3">
    <oc r="F71">
      <f>'K:\2017\Regulatory Filings\CEC IEPR\supply forms\[SMUD_2017_IEPR_Supply_Forms - CF Edits.xlsx]S-2 Energy Balance'!F80</f>
    </oc>
    <nc r="F71">
      <f>'K:\2017\Regulatory Filings\CEC IEPR\supply forms\[SMUD_2017_IEPR_Supply_Forms - CF Edits.xlsx]S-2 Energy Balance'!F80</f>
    </nc>
  </rcc>
  <rcc rId="3709" sId="3">
    <oc r="G71">
      <f>'K:\2017\Regulatory Filings\CEC IEPR\supply forms\[SMUD_2017_IEPR_Supply_Forms - CF Edits.xlsx]S-2 Energy Balance'!G80</f>
    </oc>
    <nc r="G71">
      <f>'K:\2017\Regulatory Filings\CEC IEPR\supply forms\[SMUD_2017_IEPR_Supply_Forms - CF Edits.xlsx]S-2 Energy Balance'!G80</f>
    </nc>
  </rcc>
  <rcc rId="3710" sId="3">
    <oc r="H71">
      <f>'K:\2017\Regulatory Filings\CEC IEPR\supply forms\[SMUD_2017_IEPR_Supply_Forms - CF Edits.xlsx]S-2 Energy Balance'!H80</f>
    </oc>
    <nc r="H71">
      <f>'K:\2017\Regulatory Filings\CEC IEPR\supply forms\[SMUD_2017_IEPR_Supply_Forms - CF Edits.xlsx]S-2 Energy Balance'!H80</f>
    </nc>
  </rcc>
  <rcc rId="3711" sId="3">
    <oc r="E72">
      <f>'K:\2017\Regulatory Filings\CEC IEPR\supply forms\[SMUD_2017_IEPR_Supply_Forms - CF Edits.xlsx]S-2 Energy Balance'!E81</f>
    </oc>
    <nc r="E72">
      <f>'K:\2017\Regulatory Filings\CEC IEPR\supply forms\[SMUD_2017_IEPR_Supply_Forms - CF Edits.xlsx]S-2 Energy Balance'!E81</f>
    </nc>
  </rcc>
  <rcc rId="3712" sId="3">
    <oc r="F72">
      <f>'K:\2017\Regulatory Filings\CEC IEPR\supply forms\[SMUD_2017_IEPR_Supply_Forms - CF Edits.xlsx]S-2 Energy Balance'!F81</f>
    </oc>
    <nc r="F72">
      <f>'K:\2017\Regulatory Filings\CEC IEPR\supply forms\[SMUD_2017_IEPR_Supply_Forms - CF Edits.xlsx]S-2 Energy Balance'!F81</f>
    </nc>
  </rcc>
  <rcc rId="3713" sId="3">
    <oc r="G72">
      <f>'K:\2017\Regulatory Filings\CEC IEPR\supply forms\[SMUD_2017_IEPR_Supply_Forms - CF Edits.xlsx]S-2 Energy Balance'!G81</f>
    </oc>
    <nc r="G72">
      <f>'K:\2017\Regulatory Filings\CEC IEPR\supply forms\[SMUD_2017_IEPR_Supply_Forms - CF Edits.xlsx]S-2 Energy Balance'!G81</f>
    </nc>
  </rcc>
  <rcc rId="3714" sId="3">
    <oc r="H72">
      <f>'K:\2017\Regulatory Filings\CEC IEPR\supply forms\[SMUD_2017_IEPR_Supply_Forms - CF Edits.xlsx]S-2 Energy Balance'!H81</f>
    </oc>
    <nc r="H72">
      <f>'K:\2017\Regulatory Filings\CEC IEPR\supply forms\[SMUD_2017_IEPR_Supply_Forms - CF Edits.xlsx]S-2 Energy Balance'!H81</f>
    </nc>
  </rcc>
  <rcc rId="3715" sId="3">
    <oc r="E73">
      <f>'K:\2017\Regulatory Filings\CEC IEPR\supply forms\[SMUD_2017_IEPR_Supply_Forms - CF Edits.xlsx]S-2 Energy Balance'!E82</f>
    </oc>
    <nc r="E73">
      <f>'K:\2017\Regulatory Filings\CEC IEPR\supply forms\[SMUD_2017_IEPR_Supply_Forms - CF Edits.xlsx]S-2 Energy Balance'!E82</f>
    </nc>
  </rcc>
  <rcc rId="3716" sId="3">
    <oc r="F73">
      <f>'K:\2017\Regulatory Filings\CEC IEPR\supply forms\[SMUD_2017_IEPR_Supply_Forms - CF Edits.xlsx]S-2 Energy Balance'!F82</f>
    </oc>
    <nc r="F73">
      <f>'K:\2017\Regulatory Filings\CEC IEPR\supply forms\[SMUD_2017_IEPR_Supply_Forms - CF Edits.xlsx]S-2 Energy Balance'!F82</f>
    </nc>
  </rcc>
  <rcc rId="3717" sId="3">
    <oc r="G73">
      <f>'K:\2017\Regulatory Filings\CEC IEPR\supply forms\[SMUD_2017_IEPR_Supply_Forms - CF Edits.xlsx]S-2 Energy Balance'!G82</f>
    </oc>
    <nc r="G73">
      <f>'K:\2017\Regulatory Filings\CEC IEPR\supply forms\[SMUD_2017_IEPR_Supply_Forms - CF Edits.xlsx]S-2 Energy Balance'!G82</f>
    </nc>
  </rcc>
  <rcc rId="3718" sId="3">
    <oc r="H73">
      <f>'K:\2017\Regulatory Filings\CEC IEPR\supply forms\[SMUD_2017_IEPR_Supply_Forms - CF Edits.xlsx]S-2 Energy Balance'!H82</f>
    </oc>
    <nc r="H73">
      <f>'K:\2017\Regulatory Filings\CEC IEPR\supply forms\[SMUD_2017_IEPR_Supply_Forms - CF Edits.xlsx]S-2 Energy Balance'!H82</f>
    </nc>
  </rcc>
  <rcc rId="3719" sId="3">
    <oc r="E74">
      <f>'K:\2017\Regulatory Filings\CEC IEPR\supply forms\[SMUD_2017_IEPR_Supply_Forms - CF Edits.xlsx]S-2 Energy Balance'!E83</f>
    </oc>
    <nc r="E74">
      <f>'K:\2017\Regulatory Filings\CEC IEPR\supply forms\[SMUD_2017_IEPR_Supply_Forms - CF Edits.xlsx]S-2 Energy Balance'!E83</f>
    </nc>
  </rcc>
  <rcc rId="3720" sId="3">
    <oc r="F74">
      <f>'K:\2017\Regulatory Filings\CEC IEPR\supply forms\[SMUD_2017_IEPR_Supply_Forms - CF Edits.xlsx]S-2 Energy Balance'!F83</f>
    </oc>
    <nc r="F74">
      <f>'K:\2017\Regulatory Filings\CEC IEPR\supply forms\[SMUD_2017_IEPR_Supply_Forms - CF Edits.xlsx]S-2 Energy Balance'!F83</f>
    </nc>
  </rcc>
  <rcc rId="3721" sId="3">
    <oc r="G74">
      <f>'K:\2017\Regulatory Filings\CEC IEPR\supply forms\[SMUD_2017_IEPR_Supply_Forms - CF Edits.xlsx]S-2 Energy Balance'!G83</f>
    </oc>
    <nc r="G74">
      <f>'K:\2017\Regulatory Filings\CEC IEPR\supply forms\[SMUD_2017_IEPR_Supply_Forms - CF Edits.xlsx]S-2 Energy Balance'!G83</f>
    </nc>
  </rcc>
  <rcc rId="3722" sId="3">
    <oc r="H74">
      <f>'K:\2017\Regulatory Filings\CEC IEPR\supply forms\[SMUD_2017_IEPR_Supply_Forms - CF Edits.xlsx]S-2 Energy Balance'!H83</f>
    </oc>
    <nc r="H74">
      <f>'K:\2017\Regulatory Filings\CEC IEPR\supply forms\[SMUD_2017_IEPR_Supply_Forms - CF Edits.xlsx]S-2 Energy Balance'!H83</f>
    </nc>
  </rcc>
  <rcc rId="3723" sId="3">
    <oc r="E75">
      <f>'K:\2017\Regulatory Filings\CEC IEPR\supply forms\[SMUD_2017_IEPR_Supply_Forms - CF Edits.xlsx]S-2 Energy Balance'!E84</f>
    </oc>
    <nc r="E75">
      <f>'K:\2017\Regulatory Filings\CEC IEPR\supply forms\[SMUD_2017_IEPR_Supply_Forms - CF Edits.xlsx]S-2 Energy Balance'!E84</f>
    </nc>
  </rcc>
  <rcc rId="3724" sId="3">
    <oc r="F75">
      <f>'K:\2017\Regulatory Filings\CEC IEPR\supply forms\[SMUD_2017_IEPR_Supply_Forms - CF Edits.xlsx]S-2 Energy Balance'!F84</f>
    </oc>
    <nc r="F75">
      <f>'K:\2017\Regulatory Filings\CEC IEPR\supply forms\[SMUD_2017_IEPR_Supply_Forms - CF Edits.xlsx]S-2 Energy Balance'!F84</f>
    </nc>
  </rcc>
  <rcc rId="3725" sId="3">
    <oc r="G75">
      <f>'K:\2017\Regulatory Filings\CEC IEPR\supply forms\[SMUD_2017_IEPR_Supply_Forms - CF Edits.xlsx]S-2 Energy Balance'!G84</f>
    </oc>
    <nc r="G75">
      <f>'K:\2017\Regulatory Filings\CEC IEPR\supply forms\[SMUD_2017_IEPR_Supply_Forms - CF Edits.xlsx]S-2 Energy Balance'!G84</f>
    </nc>
  </rcc>
  <rcc rId="3726" sId="3">
    <oc r="H75">
      <f>'K:\2017\Regulatory Filings\CEC IEPR\supply forms\[SMUD_2017_IEPR_Supply_Forms - CF Edits.xlsx]S-2 Energy Balance'!H84</f>
    </oc>
    <nc r="H75">
      <f>'K:\2017\Regulatory Filings\CEC IEPR\supply forms\[SMUD_2017_IEPR_Supply_Forms - CF Edits.xlsx]S-2 Energy Balance'!H84</f>
    </nc>
  </rcc>
  <rcc rId="3727" sId="3">
    <oc r="E76">
      <f>'K:\2017\Regulatory Filings\CEC IEPR\supply forms\[SMUD_2017_IEPR_Supply_Forms - CF Edits.xlsx]S-2 Energy Balance'!E85</f>
    </oc>
    <nc r="E76">
      <f>'K:\2017\Regulatory Filings\CEC IEPR\supply forms\[SMUD_2017_IEPR_Supply_Forms - CF Edits.xlsx]S-2 Energy Balance'!E85</f>
    </nc>
  </rcc>
  <rcc rId="3728" sId="3">
    <oc r="F76">
      <f>'K:\2017\Regulatory Filings\CEC IEPR\supply forms\[SMUD_2017_IEPR_Supply_Forms - CF Edits.xlsx]S-2 Energy Balance'!F85</f>
    </oc>
    <nc r="F76">
      <f>'K:\2017\Regulatory Filings\CEC IEPR\supply forms\[SMUD_2017_IEPR_Supply_Forms - CF Edits.xlsx]S-2 Energy Balance'!F85</f>
    </nc>
  </rcc>
  <rcc rId="3729" sId="3">
    <oc r="G76">
      <f>'K:\2017\Regulatory Filings\CEC IEPR\supply forms\[SMUD_2017_IEPR_Supply_Forms - CF Edits.xlsx]S-2 Energy Balance'!G85</f>
    </oc>
    <nc r="G76">
      <f>'K:\2017\Regulatory Filings\CEC IEPR\supply forms\[SMUD_2017_IEPR_Supply_Forms - CF Edits.xlsx]S-2 Energy Balance'!G85</f>
    </nc>
  </rcc>
  <rcc rId="3730" sId="3">
    <oc r="H76">
      <f>'K:\2017\Regulatory Filings\CEC IEPR\supply forms\[SMUD_2017_IEPR_Supply_Forms - CF Edits.xlsx]S-2 Energy Balance'!H85</f>
    </oc>
    <nc r="H76">
      <f>'K:\2017\Regulatory Filings\CEC IEPR\supply forms\[SMUD_2017_IEPR_Supply_Forms - CF Edits.xlsx]S-2 Energy Balance'!H85</f>
    </nc>
  </rcc>
  <rcc rId="3731" sId="3">
    <oc r="E77">
      <f>'K:\2017\Regulatory Filings\CEC IEPR\supply forms\[SMUD_2017_IEPR_Supply_Forms - CF Edits.xlsx]S-2 Energy Balance'!E86</f>
    </oc>
    <nc r="E77">
      <f>'K:\2017\Regulatory Filings\CEC IEPR\supply forms\[SMUD_2017_IEPR_Supply_Forms - CF Edits.xlsx]S-2 Energy Balance'!E86</f>
    </nc>
  </rcc>
  <rcc rId="3732" sId="3">
    <oc r="F77">
      <f>'K:\2017\Regulatory Filings\CEC IEPR\supply forms\[SMUD_2017_IEPR_Supply_Forms - CF Edits.xlsx]S-2 Energy Balance'!F86</f>
    </oc>
    <nc r="F77">
      <f>'K:\2017\Regulatory Filings\CEC IEPR\supply forms\[SMUD_2017_IEPR_Supply_Forms - CF Edits.xlsx]S-2 Energy Balance'!F86</f>
    </nc>
  </rcc>
  <rcc rId="3733" sId="3">
    <oc r="G77">
      <f>'K:\2017\Regulatory Filings\CEC IEPR\supply forms\[SMUD_2017_IEPR_Supply_Forms - CF Edits.xlsx]S-2 Energy Balance'!G86</f>
    </oc>
    <nc r="G77">
      <f>'K:\2017\Regulatory Filings\CEC IEPR\supply forms\[SMUD_2017_IEPR_Supply_Forms - CF Edits.xlsx]S-2 Energy Balance'!G86</f>
    </nc>
  </rcc>
  <rcc rId="3734" sId="3">
    <oc r="H77">
      <f>'K:\2017\Regulatory Filings\CEC IEPR\supply forms\[SMUD_2017_IEPR_Supply_Forms - CF Edits.xlsx]S-2 Energy Balance'!H86</f>
    </oc>
    <nc r="H77">
      <f>'K:\2017\Regulatory Filings\CEC IEPR\supply forms\[SMUD_2017_IEPR_Supply_Forms - CF Edits.xlsx]S-2 Energy Balance'!H86</f>
    </nc>
  </rcc>
  <rcc rId="3735" sId="3">
    <oc r="E80">
      <f>'K:\2017\Regulatory Filings\CEC IEPR\supply forms\[SMUD_2017_IEPR_Supply_Forms - CF Edits.xlsx]S-2 Energy Balance'!E94</f>
    </oc>
    <nc r="E80">
      <f>'K:\2017\Regulatory Filings\CEC IEPR\supply forms\[SMUD_2017_IEPR_Supply_Forms - CF Edits.xlsx]S-2 Energy Balance'!E94</f>
    </nc>
  </rcc>
  <rcc rId="3736" sId="3">
    <oc r="F80">
      <f>'K:\2017\Regulatory Filings\CEC IEPR\supply forms\[SMUD_2017_IEPR_Supply_Forms - CF Edits.xlsx]S-2 Energy Balance'!F94</f>
    </oc>
    <nc r="F80">
      <f>'K:\2017\Regulatory Filings\CEC IEPR\supply forms\[SMUD_2017_IEPR_Supply_Forms - CF Edits.xlsx]S-2 Energy Balance'!F94</f>
    </nc>
  </rcc>
  <rcc rId="3737" sId="3">
    <oc r="G80">
      <f>'K:\2017\Regulatory Filings\CEC IEPR\supply forms\[SMUD_2017_IEPR_Supply_Forms - CF Edits.xlsx]S-2 Energy Balance'!G94</f>
    </oc>
    <nc r="G80">
      <f>'K:\2017\Regulatory Filings\CEC IEPR\supply forms\[SMUD_2017_IEPR_Supply_Forms - CF Edits.xlsx]S-2 Energy Balance'!G94</f>
    </nc>
  </rcc>
  <rcc rId="3738" sId="3">
    <oc r="H80">
      <f>'K:\2017\Regulatory Filings\CEC IEPR\supply forms\[SMUD_2017_IEPR_Supply_Forms - CF Edits.xlsx]S-2 Energy Balance'!H94</f>
    </oc>
    <nc r="H80">
      <f>'K:\2017\Regulatory Filings\CEC IEPR\supply forms\[SMUD_2017_IEPR_Supply_Forms - CF Edits.xlsx]S-2 Energy Balance'!H94</f>
    </nc>
  </rcc>
  <rcc rId="3739" sId="3">
    <oc r="E81">
      <f>'K:\2017\Regulatory Filings\CEC IEPR\supply forms\[SMUD_2017_IEPR_Supply_Forms - CF Edits.xlsx]S-2 Energy Balance'!E95</f>
    </oc>
    <nc r="E81">
      <f>'K:\2017\Regulatory Filings\CEC IEPR\supply forms\[SMUD_2017_IEPR_Supply_Forms - CF Edits.xlsx]S-2 Energy Balance'!E95</f>
    </nc>
  </rcc>
  <rcc rId="3740" sId="3">
    <oc r="F81">
      <f>'K:\2017\Regulatory Filings\CEC IEPR\supply forms\[SMUD_2017_IEPR_Supply_Forms - CF Edits.xlsx]S-2 Energy Balance'!F95</f>
    </oc>
    <nc r="F81">
      <f>'K:\2017\Regulatory Filings\CEC IEPR\supply forms\[SMUD_2017_IEPR_Supply_Forms - CF Edits.xlsx]S-2 Energy Balance'!F95</f>
    </nc>
  </rcc>
  <rcc rId="3741" sId="3">
    <oc r="G81">
      <f>'K:\2017\Regulatory Filings\CEC IEPR\supply forms\[SMUD_2017_IEPR_Supply_Forms - CF Edits.xlsx]S-2 Energy Balance'!G95</f>
    </oc>
    <nc r="G81">
      <f>'K:\2017\Regulatory Filings\CEC IEPR\supply forms\[SMUD_2017_IEPR_Supply_Forms - CF Edits.xlsx]S-2 Energy Balance'!G95</f>
    </nc>
  </rcc>
  <rcc rId="3742" sId="3">
    <oc r="H81">
      <f>'K:\2017\Regulatory Filings\CEC IEPR\supply forms\[SMUD_2017_IEPR_Supply_Forms - CF Edits.xlsx]S-2 Energy Balance'!H95</f>
    </oc>
    <nc r="H81">
      <f>'K:\2017\Regulatory Filings\CEC IEPR\supply forms\[SMUD_2017_IEPR_Supply_Forms - CF Edits.xlsx]S-2 Energy Balance'!H95</f>
    </nc>
  </rcc>
  <rcc rId="3743" sId="3">
    <oc r="E56">
      <f>'K:\2017\Regulatory Filings\CEC IEPR\supply forms\[SMUD_2017_IEPR_Supply_Forms - CF Edits.xlsx]S-2 Energy Balance'!E65</f>
    </oc>
    <nc r="E56">
      <f>'K:\2017\Regulatory Filings\CEC IEPR\supply forms\[SMUD_2017_IEPR_Supply_Forms - CF Edits.xlsx]S-2 Energy Balance'!E65</f>
    </nc>
  </rcc>
  <rcc rId="3744" sId="3">
    <oc r="F56">
      <f>'K:\2017\Regulatory Filings\CEC IEPR\supply forms\[SMUD_2017_IEPR_Supply_Forms - CF Edits.xlsx]S-2 Energy Balance'!F65</f>
    </oc>
    <nc r="F56">
      <f>'K:\2017\Regulatory Filings\CEC IEPR\supply forms\[SMUD_2017_IEPR_Supply_Forms - CF Edits.xlsx]S-2 Energy Balance'!F65</f>
    </nc>
  </rcc>
  <rcc rId="3745" sId="3">
    <oc r="G56">
      <f>'K:\2017\Regulatory Filings\CEC IEPR\supply forms\[SMUD_2017_IEPR_Supply_Forms - CF Edits.xlsx]S-2 Energy Balance'!G65</f>
    </oc>
    <nc r="G56">
      <f>'K:\2017\Regulatory Filings\CEC IEPR\supply forms\[SMUD_2017_IEPR_Supply_Forms - CF Edits.xlsx]S-2 Energy Balance'!G65</f>
    </nc>
  </rcc>
  <rcc rId="3746" sId="3">
    <oc r="H56">
      <f>'K:\2017\Regulatory Filings\CEC IEPR\supply forms\[SMUD_2017_IEPR_Supply_Forms - CF Edits.xlsx]S-2 Energy Balance'!H65</f>
    </oc>
    <nc r="H56">
      <f>'K:\2017\Regulatory Filings\CEC IEPR\supply forms\[SMUD_2017_IEPR_Supply_Forms - CF Edits.xlsx]S-2 Energy Balance'!H65</f>
    </nc>
  </rcc>
  <rcc rId="3747" sId="3">
    <oc r="E57">
      <f>'K:\2017\Regulatory Filings\CEC IEPR\supply forms\[SMUD_2017_IEPR_Supply_Forms - CF Edits.xlsx]S-2 Energy Balance'!E66</f>
    </oc>
    <nc r="E57">
      <f>'K:\2017\Regulatory Filings\CEC IEPR\supply forms\[SMUD_2017_IEPR_Supply_Forms - CF Edits.xlsx]S-2 Energy Balance'!E66</f>
    </nc>
  </rcc>
  <rcc rId="3748" sId="3">
    <oc r="F57">
      <f>'K:\2017\Regulatory Filings\CEC IEPR\supply forms\[SMUD_2017_IEPR_Supply_Forms - CF Edits.xlsx]S-2 Energy Balance'!F66</f>
    </oc>
    <nc r="F57">
      <f>'K:\2017\Regulatory Filings\CEC IEPR\supply forms\[SMUD_2017_IEPR_Supply_Forms - CF Edits.xlsx]S-2 Energy Balance'!F66</f>
    </nc>
  </rcc>
  <rcc rId="3749" sId="3">
    <oc r="G57">
      <f>'K:\2017\Regulatory Filings\CEC IEPR\supply forms\[SMUD_2017_IEPR_Supply_Forms - CF Edits.xlsx]S-2 Energy Balance'!G66</f>
    </oc>
    <nc r="G57">
      <f>'K:\2017\Regulatory Filings\CEC IEPR\supply forms\[SMUD_2017_IEPR_Supply_Forms - CF Edits.xlsx]S-2 Energy Balance'!G66</f>
    </nc>
  </rcc>
  <rcc rId="3750" sId="3">
    <oc r="H57">
      <f>'K:\2017\Regulatory Filings\CEC IEPR\supply forms\[SMUD_2017_IEPR_Supply_Forms - CF Edits.xlsx]S-2 Energy Balance'!H66</f>
    </oc>
    <nc r="H57">
      <f>'K:\2017\Regulatory Filings\CEC IEPR\supply forms\[SMUD_2017_IEPR_Supply_Forms - CF Edits.xlsx]S-2 Energy Balance'!H66</f>
    </nc>
  </rcc>
  <rcc rId="3751" sId="3">
    <oc r="E58">
      <f>'K:\2017\Regulatory Filings\CEC IEPR\supply forms\[SMUD_2017_IEPR_Supply_Forms - CF Edits.xlsx]S-2 Energy Balance'!E67</f>
    </oc>
    <nc r="E58">
      <f>'K:\2017\Regulatory Filings\CEC IEPR\supply forms\[SMUD_2017_IEPR_Supply_Forms - CF Edits.xlsx]S-2 Energy Balance'!E67</f>
    </nc>
  </rcc>
  <rcc rId="3752" sId="3">
    <oc r="F58">
      <f>'K:\2017\Regulatory Filings\CEC IEPR\supply forms\[SMUD_2017_IEPR_Supply_Forms - CF Edits.xlsx]S-2 Energy Balance'!F67</f>
    </oc>
    <nc r="F58">
      <f>'K:\2017\Regulatory Filings\CEC IEPR\supply forms\[SMUD_2017_IEPR_Supply_Forms - CF Edits.xlsx]S-2 Energy Balance'!F67</f>
    </nc>
  </rcc>
  <rcc rId="3753" sId="3">
    <oc r="G58">
      <f>'K:\2017\Regulatory Filings\CEC IEPR\supply forms\[SMUD_2017_IEPR_Supply_Forms - CF Edits.xlsx]S-2 Energy Balance'!G67</f>
    </oc>
    <nc r="G58">
      <f>'K:\2017\Regulatory Filings\CEC IEPR\supply forms\[SMUD_2017_IEPR_Supply_Forms - CF Edits.xlsx]S-2 Energy Balance'!G67</f>
    </nc>
  </rcc>
  <rcc rId="3754" sId="3">
    <oc r="H58">
      <f>'K:\2017\Regulatory Filings\CEC IEPR\supply forms\[SMUD_2017_IEPR_Supply_Forms - CF Edits.xlsx]S-2 Energy Balance'!H67</f>
    </oc>
    <nc r="H58">
      <f>'K:\2017\Regulatory Filings\CEC IEPR\supply forms\[SMUD_2017_IEPR_Supply_Forms - CF Edits.xlsx]S-2 Energy Balance'!H67</f>
    </nc>
  </rcc>
  <rcc rId="3755" sId="3">
    <oc r="E59">
      <f>'K:\2017\Regulatory Filings\CEC IEPR\supply forms\[SMUD_2017_IEPR_Supply_Forms - CF Edits.xlsx]S-2 Energy Balance'!E68</f>
    </oc>
    <nc r="E59">
      <f>'K:\2017\Regulatory Filings\CEC IEPR\supply forms\[SMUD_2017_IEPR_Supply_Forms - CF Edits.xlsx]S-2 Energy Balance'!E68</f>
    </nc>
  </rcc>
  <rcc rId="3756" sId="3">
    <oc r="F59">
      <f>'K:\2017\Regulatory Filings\CEC IEPR\supply forms\[SMUD_2017_IEPR_Supply_Forms - CF Edits.xlsx]S-2 Energy Balance'!F68</f>
    </oc>
    <nc r="F59">
      <f>'K:\2017\Regulatory Filings\CEC IEPR\supply forms\[SMUD_2017_IEPR_Supply_Forms - CF Edits.xlsx]S-2 Energy Balance'!F68</f>
    </nc>
  </rcc>
  <rcc rId="3757" sId="3">
    <oc r="G59">
      <f>'K:\2017\Regulatory Filings\CEC IEPR\supply forms\[SMUD_2017_IEPR_Supply_Forms - CF Edits.xlsx]S-2 Energy Balance'!G68</f>
    </oc>
    <nc r="G59">
      <f>'K:\2017\Regulatory Filings\CEC IEPR\supply forms\[SMUD_2017_IEPR_Supply_Forms - CF Edits.xlsx]S-2 Energy Balance'!G68</f>
    </nc>
  </rcc>
  <rcc rId="3758" sId="3">
    <oc r="H59">
      <f>'K:\2017\Regulatory Filings\CEC IEPR\supply forms\[SMUD_2017_IEPR_Supply_Forms - CF Edits.xlsx]S-2 Energy Balance'!H68</f>
    </oc>
    <nc r="H59">
      <f>'K:\2017\Regulatory Filings\CEC IEPR\supply forms\[SMUD_2017_IEPR_Supply_Forms - CF Edits.xlsx]S-2 Energy Balance'!H68</f>
    </nc>
  </rcc>
  <rcc rId="3759" sId="3">
    <oc r="E60">
      <f>'K:\2017\Regulatory Filings\CEC IEPR\supply forms\[SMUD_2017_IEPR_Supply_Forms - CF Edits.xlsx]S-2 Energy Balance'!E69</f>
    </oc>
    <nc r="E60">
      <f>'K:\2017\Regulatory Filings\CEC IEPR\supply forms\[SMUD_2017_IEPR_Supply_Forms - CF Edits.xlsx]S-2 Energy Balance'!E69</f>
    </nc>
  </rcc>
  <rcc rId="3760" sId="3">
    <oc r="F60">
      <f>'K:\2017\Regulatory Filings\CEC IEPR\supply forms\[SMUD_2017_IEPR_Supply_Forms - CF Edits.xlsx]S-2 Energy Balance'!F69</f>
    </oc>
    <nc r="F60">
      <f>'K:\2017\Regulatory Filings\CEC IEPR\supply forms\[SMUD_2017_IEPR_Supply_Forms - CF Edits.xlsx]S-2 Energy Balance'!F69</f>
    </nc>
  </rcc>
  <rcc rId="3761" sId="3">
    <oc r="G60">
      <f>'K:\2017\Regulatory Filings\CEC IEPR\supply forms\[SMUD_2017_IEPR_Supply_Forms - CF Edits.xlsx]S-2 Energy Balance'!G69</f>
    </oc>
    <nc r="G60">
      <f>'K:\2017\Regulatory Filings\CEC IEPR\supply forms\[SMUD_2017_IEPR_Supply_Forms - CF Edits.xlsx]S-2 Energy Balance'!G69</f>
    </nc>
  </rcc>
  <rcc rId="3762" sId="3">
    <oc r="H60">
      <f>'K:\2017\Regulatory Filings\CEC IEPR\supply forms\[SMUD_2017_IEPR_Supply_Forms - CF Edits.xlsx]S-2 Energy Balance'!H69</f>
    </oc>
    <nc r="H60">
      <f>'K:\2017\Regulatory Filings\CEC IEPR\supply forms\[SMUD_2017_IEPR_Supply_Forms - CF Edits.xlsx]S-2 Energy Balance'!H69</f>
    </nc>
  </rcc>
  <rcc rId="3763" sId="3">
    <oc r="E61">
      <f>'K:\2017\Regulatory Filings\CEC IEPR\supply forms\[SMUD_2017_IEPR_Supply_Forms - CF Edits.xlsx]S-2 Energy Balance'!E70</f>
    </oc>
    <nc r="E61">
      <f>'K:\2017\Regulatory Filings\CEC IEPR\supply forms\[SMUD_2017_IEPR_Supply_Forms - CF Edits.xlsx]S-2 Energy Balance'!E70</f>
    </nc>
  </rcc>
  <rcc rId="3764" sId="3">
    <oc r="F61">
      <f>'K:\2017\Regulatory Filings\CEC IEPR\supply forms\[SMUD_2017_IEPR_Supply_Forms - CF Edits.xlsx]S-2 Energy Balance'!F70</f>
    </oc>
    <nc r="F61">
      <f>'K:\2017\Regulatory Filings\CEC IEPR\supply forms\[SMUD_2017_IEPR_Supply_Forms - CF Edits.xlsx]S-2 Energy Balance'!F70</f>
    </nc>
  </rcc>
  <rcc rId="3765" sId="3">
    <oc r="G61">
      <f>'K:\2017\Regulatory Filings\CEC IEPR\supply forms\[SMUD_2017_IEPR_Supply_Forms - CF Edits.xlsx]S-2 Energy Balance'!G70</f>
    </oc>
    <nc r="G61">
      <f>'K:\2017\Regulatory Filings\CEC IEPR\supply forms\[SMUD_2017_IEPR_Supply_Forms - CF Edits.xlsx]S-2 Energy Balance'!G70</f>
    </nc>
  </rcc>
  <rcc rId="3766" sId="3">
    <oc r="H61">
      <f>'K:\2017\Regulatory Filings\CEC IEPR\supply forms\[SMUD_2017_IEPR_Supply_Forms - CF Edits.xlsx]S-2 Energy Balance'!H70</f>
    </oc>
    <nc r="H61">
      <f>'K:\2017\Regulatory Filings\CEC IEPR\supply forms\[SMUD_2017_IEPR_Supply_Forms - CF Edits.xlsx]S-2 Energy Balance'!H70</f>
    </nc>
  </rcc>
  <rcc rId="3767" sId="3">
    <oc r="E62">
      <f>'K:\2017\Regulatory Filings\CEC IEPR\supply forms\[SMUD_2017_IEPR_Supply_Forms - CF Edits.xlsx]S-2 Energy Balance'!E71</f>
    </oc>
    <nc r="E62">
      <f>'K:\2017\Regulatory Filings\CEC IEPR\supply forms\[SMUD_2017_IEPR_Supply_Forms - CF Edits.xlsx]S-2 Energy Balance'!E71</f>
    </nc>
  </rcc>
  <rcc rId="3768" sId="3">
    <oc r="F62">
      <f>'K:\2017\Regulatory Filings\CEC IEPR\supply forms\[SMUD_2017_IEPR_Supply_Forms - CF Edits.xlsx]S-2 Energy Balance'!F71</f>
    </oc>
    <nc r="F62">
      <f>'K:\2017\Regulatory Filings\CEC IEPR\supply forms\[SMUD_2017_IEPR_Supply_Forms - CF Edits.xlsx]S-2 Energy Balance'!F71</f>
    </nc>
  </rcc>
  <rcc rId="3769" sId="3">
    <oc r="G62">
      <f>'K:\2017\Regulatory Filings\CEC IEPR\supply forms\[SMUD_2017_IEPR_Supply_Forms - CF Edits.xlsx]S-2 Energy Balance'!G71</f>
    </oc>
    <nc r="G62">
      <f>'K:\2017\Regulatory Filings\CEC IEPR\supply forms\[SMUD_2017_IEPR_Supply_Forms - CF Edits.xlsx]S-2 Energy Balance'!G71</f>
    </nc>
  </rcc>
  <rcc rId="3770" sId="3">
    <oc r="H62">
      <f>'K:\2017\Regulatory Filings\CEC IEPR\supply forms\[SMUD_2017_IEPR_Supply_Forms - CF Edits.xlsx]S-2 Energy Balance'!H71</f>
    </oc>
    <nc r="H62">
      <f>'K:\2017\Regulatory Filings\CEC IEPR\supply forms\[SMUD_2017_IEPR_Supply_Forms - CF Edits.xlsx]S-2 Energy Balance'!H71</f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8" sId="2" numFmtId="4">
    <oc r="E55">
      <v>9</v>
    </oc>
    <nc r="E55">
      <f>'K:\2017\Regulatory Filings\CEC IEPR\supply forms\[SMUD_2017_IEPR_Supply_Forms - CF Edits.xlsx]S-1 CRATs'!E64</f>
    </nc>
  </rcc>
  <rcc rId="3779" sId="2" numFmtId="4">
    <oc r="F55">
      <v>10</v>
    </oc>
    <nc r="F55">
      <f>'K:\2017\Regulatory Filings\CEC IEPR\supply forms\[SMUD_2017_IEPR_Supply_Forms - CF Edits.xlsx]S-1 CRATs'!F64</f>
    </nc>
  </rcc>
  <rcc rId="3780" sId="2" numFmtId="4">
    <oc r="G55">
      <v>10</v>
    </oc>
    <nc r="G55">
      <f>'K:\2017\Regulatory Filings\CEC IEPR\supply forms\[SMUD_2017_IEPR_Supply_Forms - CF Edits.xlsx]S-1 CRATs'!G64</f>
    </nc>
  </rcc>
  <rcc rId="3781" sId="2" numFmtId="4">
    <oc r="H55">
      <v>10</v>
    </oc>
    <nc r="H55">
      <f>'K:\2017\Regulatory Filings\CEC IEPR\supply forms\[SMUD_2017_IEPR_Supply_Forms - CF Edits.xlsx]S-1 CRATs'!H64</f>
    </nc>
  </rcc>
  <rcc rId="3782" sId="2" numFmtId="4">
    <oc r="E56">
      <v>4</v>
    </oc>
    <nc r="E56">
      <f>'K:\2017\Regulatory Filings\CEC IEPR\supply forms\[SMUD_2017_IEPR_Supply_Forms - CF Edits.xlsx]S-1 CRATs'!E65</f>
    </nc>
  </rcc>
  <rcc rId="3783" sId="2" numFmtId="4">
    <oc r="F56">
      <v>4</v>
    </oc>
    <nc r="F56">
      <f>'K:\2017\Regulatory Filings\CEC IEPR\supply forms\[SMUD_2017_IEPR_Supply_Forms - CF Edits.xlsx]S-1 CRATs'!F65</f>
    </nc>
  </rcc>
  <rcc rId="3784" sId="2" numFmtId="4">
    <oc r="G56">
      <v>4</v>
    </oc>
    <nc r="G56">
      <f>'K:\2017\Regulatory Filings\CEC IEPR\supply forms\[SMUD_2017_IEPR_Supply_Forms - CF Edits.xlsx]S-1 CRATs'!G65</f>
    </nc>
  </rcc>
  <rcc rId="3785" sId="2" numFmtId="4">
    <oc r="H56">
      <v>4</v>
    </oc>
    <nc r="H56">
      <f>'K:\2017\Regulatory Filings\CEC IEPR\supply forms\[SMUD_2017_IEPR_Supply_Forms - CF Edits.xlsx]S-1 CRATs'!H65</f>
    </nc>
  </rcc>
  <rcc rId="3786" sId="2" numFmtId="4">
    <oc r="E57">
      <v>0</v>
    </oc>
    <nc r="E57">
      <f>'K:\2017\Regulatory Filings\CEC IEPR\supply forms\[SMUD_2017_IEPR_Supply_Forms - CF Edits.xlsx]S-1 CRATs'!E66</f>
    </nc>
  </rcc>
  <rcc rId="3787" sId="2" numFmtId="4">
    <oc r="F57">
      <v>0</v>
    </oc>
    <nc r="F57">
      <f>'K:\2017\Regulatory Filings\CEC IEPR\supply forms\[SMUD_2017_IEPR_Supply_Forms - CF Edits.xlsx]S-1 CRATs'!F66</f>
    </nc>
  </rcc>
  <rcc rId="3788" sId="2" numFmtId="4">
    <oc r="G57">
      <v>0</v>
    </oc>
    <nc r="G57">
      <f>'K:\2017\Regulatory Filings\CEC IEPR\supply forms\[SMUD_2017_IEPR_Supply_Forms - CF Edits.xlsx]S-1 CRATs'!G66</f>
    </nc>
  </rcc>
  <rcc rId="3789" sId="2" numFmtId="4">
    <oc r="H57">
      <v>0</v>
    </oc>
    <nc r="H57">
      <f>'K:\2017\Regulatory Filings\CEC IEPR\supply forms\[SMUD_2017_IEPR_Supply_Forms - CF Edits.xlsx]S-1 CRATs'!H66</f>
    </nc>
  </rcc>
  <rcc rId="3790" sId="2" numFmtId="4">
    <oc r="E58">
      <v>24</v>
    </oc>
    <nc r="E58">
      <f>'K:\2017\Regulatory Filings\CEC IEPR\supply forms\[SMUD_2017_IEPR_Supply_Forms - CF Edits.xlsx]S-1 CRATs'!E67</f>
    </nc>
  </rcc>
  <rcc rId="3791" sId="2" numFmtId="4">
    <oc r="F58">
      <v>24</v>
    </oc>
    <nc r="F58">
      <f>'K:\2017\Regulatory Filings\CEC IEPR\supply forms\[SMUD_2017_IEPR_Supply_Forms - CF Edits.xlsx]S-1 CRATs'!F67</f>
    </nc>
  </rcc>
  <rcc rId="3792" sId="2" numFmtId="4">
    <oc r="G58">
      <v>24</v>
    </oc>
    <nc r="G58">
      <f>'K:\2017\Regulatory Filings\CEC IEPR\supply forms\[SMUD_2017_IEPR_Supply_Forms - CF Edits.xlsx]S-1 CRATs'!G67</f>
    </nc>
  </rcc>
  <rcc rId="3793" sId="2" numFmtId="4">
    <oc r="H58">
      <v>24</v>
    </oc>
    <nc r="H58">
      <f>'K:\2017\Regulatory Filings\CEC IEPR\supply forms\[SMUD_2017_IEPR_Supply_Forms - CF Edits.xlsx]S-1 CRATs'!H67</f>
    </nc>
  </rcc>
  <rcc rId="3794" sId="2" numFmtId="4">
    <oc r="E59">
      <v>12</v>
    </oc>
    <nc r="E59">
      <f>'K:\2017\Regulatory Filings\CEC IEPR\supply forms\[SMUD_2017_IEPR_Supply_Forms - CF Edits.xlsx]S-1 CRATs'!E68</f>
    </nc>
  </rcc>
  <rcc rId="3795" sId="2" numFmtId="4">
    <oc r="F59">
      <v>12</v>
    </oc>
    <nc r="F59">
      <f>'K:\2017\Regulatory Filings\CEC IEPR\supply forms\[SMUD_2017_IEPR_Supply_Forms - CF Edits.xlsx]S-1 CRATs'!F68</f>
    </nc>
  </rcc>
  <rcc rId="3796" sId="2" numFmtId="4">
    <oc r="G59">
      <v>12</v>
    </oc>
    <nc r="G59">
      <f>'K:\2017\Regulatory Filings\CEC IEPR\supply forms\[SMUD_2017_IEPR_Supply_Forms - CF Edits.xlsx]S-1 CRATs'!G68</f>
    </nc>
  </rcc>
  <rcc rId="3797" sId="2" numFmtId="4">
    <oc r="H59">
      <v>12</v>
    </oc>
    <nc r="H59">
      <f>'K:\2017\Regulatory Filings\CEC IEPR\supply forms\[SMUD_2017_IEPR_Supply_Forms - CF Edits.xlsx]S-1 CRATs'!H68</f>
    </nc>
  </rcc>
  <rcc rId="3798" sId="2" numFmtId="4">
    <oc r="E60">
      <v>42</v>
    </oc>
    <nc r="E60">
      <f>'K:\2017\Regulatory Filings\CEC IEPR\supply forms\[SMUD_2017_IEPR_Supply_Forms - CF Edits.xlsx]S-1 CRATs'!E69</f>
    </nc>
  </rcc>
  <rcc rId="3799" sId="2" numFmtId="4">
    <oc r="F60">
      <v>42</v>
    </oc>
    <nc r="F60">
      <f>'K:\2017\Regulatory Filings\CEC IEPR\supply forms\[SMUD_2017_IEPR_Supply_Forms - CF Edits.xlsx]S-1 CRATs'!F69</f>
    </nc>
  </rcc>
  <rcc rId="3800" sId="2" numFmtId="4">
    <oc r="G60">
      <v>42</v>
    </oc>
    <nc r="G60">
      <f>'K:\2017\Regulatory Filings\CEC IEPR\supply forms\[SMUD_2017_IEPR_Supply_Forms - CF Edits.xlsx]S-1 CRATs'!G69</f>
    </nc>
  </rcc>
  <rcc rId="3801" sId="2" numFmtId="4">
    <oc r="H60">
      <v>42</v>
    </oc>
    <nc r="H60">
      <f>'K:\2017\Regulatory Filings\CEC IEPR\supply forms\[SMUD_2017_IEPR_Supply_Forms - CF Edits.xlsx]S-1 CRATs'!H69</f>
    </nc>
  </rcc>
  <rcc rId="3802" sId="2" numFmtId="4">
    <oc r="E61">
      <v>15</v>
    </oc>
    <nc r="E61">
      <f>'K:\2017\Regulatory Filings\CEC IEPR\supply forms\[SMUD_2017_IEPR_Supply_Forms - CF Edits.xlsx]S-1 CRATs'!E70</f>
    </nc>
  </rcc>
  <rcc rId="3803" sId="2" numFmtId="4">
    <oc r="F61">
      <v>0</v>
    </oc>
    <nc r="F61">
      <f>'K:\2017\Regulatory Filings\CEC IEPR\supply forms\[SMUD_2017_IEPR_Supply_Forms - CF Edits.xlsx]S-1 CRATs'!F70</f>
    </nc>
  </rcc>
  <rcc rId="3804" sId="2" numFmtId="4">
    <oc r="G61">
      <v>0</v>
    </oc>
    <nc r="G61">
      <f>'K:\2017\Regulatory Filings\CEC IEPR\supply forms\[SMUD_2017_IEPR_Supply_Forms - CF Edits.xlsx]S-1 CRATs'!G70</f>
    </nc>
  </rcc>
  <rcc rId="3805" sId="2" numFmtId="4">
    <oc r="H61">
      <v>0</v>
    </oc>
    <nc r="H61">
      <f>'K:\2017\Regulatory Filings\CEC IEPR\supply forms\[SMUD_2017_IEPR_Supply_Forms - CF Edits.xlsx]S-1 CRATs'!H70</f>
    </nc>
  </rcc>
  <rcc rId="3806" sId="2" numFmtId="4">
    <oc r="E62">
      <v>0</v>
    </oc>
    <nc r="E62">
      <f>'K:\2017\Regulatory Filings\CEC IEPR\supply forms\[SMUD_2017_IEPR_Supply_Forms - CF Edits.xlsx]S-1 CRATs'!E71</f>
    </nc>
  </rcc>
  <rcc rId="3807" sId="2" numFmtId="4">
    <oc r="F62">
      <v>0</v>
    </oc>
    <nc r="F62">
      <f>'K:\2017\Regulatory Filings\CEC IEPR\supply forms\[SMUD_2017_IEPR_Supply_Forms - CF Edits.xlsx]S-1 CRATs'!F71</f>
    </nc>
  </rcc>
  <rcc rId="3808" sId="2" numFmtId="4">
    <oc r="G62">
      <v>0</v>
    </oc>
    <nc r="G62">
      <f>'K:\2017\Regulatory Filings\CEC IEPR\supply forms\[SMUD_2017_IEPR_Supply_Forms - CF Edits.xlsx]S-1 CRATs'!G71</f>
    </nc>
  </rcc>
  <rcc rId="3809" sId="2" numFmtId="4">
    <oc r="H62">
      <v>0</v>
    </oc>
    <nc r="H62">
      <f>'K:\2017\Regulatory Filings\CEC IEPR\supply forms\[SMUD_2017_IEPR_Supply_Forms - CF Edits.xlsx]S-1 CRATs'!H71</f>
    </nc>
  </rcc>
  <rcc rId="3810" sId="2" numFmtId="4">
    <oc r="E63">
      <v>59</v>
    </oc>
    <nc r="E63">
      <f>'K:\2017\Regulatory Filings\CEC IEPR\supply forms\[SMUD_2017_IEPR_Supply_Forms - CF Edits.xlsx]S-1 CRATs'!E72</f>
    </nc>
  </rcc>
  <rcc rId="3811" sId="2" numFmtId="4">
    <oc r="F63">
      <v>0</v>
    </oc>
    <nc r="F63">
      <f>'K:\2017\Regulatory Filings\CEC IEPR\supply forms\[SMUD_2017_IEPR_Supply_Forms - CF Edits.xlsx]S-1 CRATs'!F72</f>
    </nc>
  </rcc>
  <rcc rId="3812" sId="2" numFmtId="4">
    <oc r="G63">
      <v>0</v>
    </oc>
    <nc r="G63">
      <f>'K:\2017\Regulatory Filings\CEC IEPR\supply forms\[SMUD_2017_IEPR_Supply_Forms - CF Edits.xlsx]S-1 CRATs'!G72</f>
    </nc>
  </rcc>
  <rcc rId="3813" sId="2" numFmtId="4">
    <oc r="H63">
      <v>0</v>
    </oc>
    <nc r="H63">
      <f>'K:\2017\Regulatory Filings\CEC IEPR\supply forms\[SMUD_2017_IEPR_Supply_Forms - CF Edits.xlsx]S-1 CRATs'!H72</f>
    </nc>
  </rcc>
  <rcc rId="3814" sId="2" numFmtId="4">
    <oc r="E64">
      <v>9</v>
    </oc>
    <nc r="E64">
      <f>'K:\2017\Regulatory Filings\CEC IEPR\supply forms\[SMUD_2017_IEPR_Supply_Forms - CF Edits.xlsx]S-1 CRATs'!E73</f>
    </nc>
  </rcc>
  <rcc rId="3815" sId="2" numFmtId="4">
    <oc r="F64">
      <v>9</v>
    </oc>
    <nc r="F64">
      <f>'K:\2017\Regulatory Filings\CEC IEPR\supply forms\[SMUD_2017_IEPR_Supply_Forms - CF Edits.xlsx]S-1 CRATs'!F73</f>
    </nc>
  </rcc>
  <rcc rId="3816" sId="2" numFmtId="4">
    <oc r="G64">
      <v>9</v>
    </oc>
    <nc r="G64">
      <f>'K:\2017\Regulatory Filings\CEC IEPR\supply forms\[SMUD_2017_IEPR_Supply_Forms - CF Edits.xlsx]S-1 CRATs'!G73</f>
    </nc>
  </rcc>
  <rcc rId="3817" sId="2" numFmtId="4">
    <oc r="H64">
      <v>9</v>
    </oc>
    <nc r="H64">
      <f>'K:\2017\Regulatory Filings\CEC IEPR\supply forms\[SMUD_2017_IEPR_Supply_Forms - CF Edits.xlsx]S-1 CRATs'!H73</f>
    </nc>
  </rcc>
  <rcc rId="3818" sId="2" numFmtId="4">
    <oc r="E65">
      <v>9</v>
    </oc>
    <nc r="E65">
      <f>'K:\2017\Regulatory Filings\CEC IEPR\supply forms\[SMUD_2017_IEPR_Supply_Forms - CF Edits.xlsx]S-1 CRATs'!E74</f>
    </nc>
  </rcc>
  <rcc rId="3819" sId="2" numFmtId="4">
    <oc r="F65">
      <v>9</v>
    </oc>
    <nc r="F65">
      <f>'K:\2017\Regulatory Filings\CEC IEPR\supply forms\[SMUD_2017_IEPR_Supply_Forms - CF Edits.xlsx]S-1 CRATs'!F74</f>
    </nc>
  </rcc>
  <rcc rId="3820" sId="2" numFmtId="4">
    <oc r="G65">
      <v>17</v>
    </oc>
    <nc r="G65">
      <f>'K:\2017\Regulatory Filings\CEC IEPR\supply forms\[SMUD_2017_IEPR_Supply_Forms - CF Edits.xlsx]S-1 CRATs'!G74</f>
    </nc>
  </rcc>
  <rcc rId="3821" sId="2" numFmtId="4">
    <oc r="H65">
      <v>26</v>
    </oc>
    <nc r="H65">
      <f>'K:\2017\Regulatory Filings\CEC IEPR\supply forms\[SMUD_2017_IEPR_Supply_Forms - CF Edits.xlsx]S-1 CRATs'!H74</f>
    </nc>
  </rcc>
  <rcc rId="3822" sId="2" numFmtId="4">
    <oc r="E66">
      <v>2</v>
    </oc>
    <nc r="E66">
      <f>'K:\2017\Regulatory Filings\CEC IEPR\supply forms\[SMUD_2017_IEPR_Supply_Forms - CF Edits.xlsx]S-1 CRATs'!E75</f>
    </nc>
  </rcc>
  <rcc rId="3823" sId="2" numFmtId="4">
    <oc r="F66">
      <v>2</v>
    </oc>
    <nc r="F66">
      <f>'K:\2017\Regulatory Filings\CEC IEPR\supply forms\[SMUD_2017_IEPR_Supply_Forms - CF Edits.xlsx]S-1 CRATs'!F75</f>
    </nc>
  </rcc>
  <rcc rId="3824" sId="2" numFmtId="4">
    <oc r="G66">
      <v>2</v>
    </oc>
    <nc r="G66">
      <f>'K:\2017\Regulatory Filings\CEC IEPR\supply forms\[SMUD_2017_IEPR_Supply_Forms - CF Edits.xlsx]S-1 CRATs'!G75</f>
    </nc>
  </rcc>
  <rcc rId="3825" sId="2" numFmtId="4">
    <oc r="H66">
      <v>2</v>
    </oc>
    <nc r="H66">
      <f>'K:\2017\Regulatory Filings\CEC IEPR\supply forms\[SMUD_2017_IEPR_Supply_Forms - CF Edits.xlsx]S-1 CRATs'!H75</f>
    </nc>
  </rcc>
  <rcc rId="3826" sId="2" numFmtId="4">
    <oc r="E67">
      <v>0.4</v>
    </oc>
    <nc r="E67">
      <f>'K:\2017\Regulatory Filings\CEC IEPR\supply forms\[SMUD_2017_IEPR_Supply_Forms - CF Edits.xlsx]S-1 CRATs'!E76</f>
    </nc>
  </rcc>
  <rcc rId="3827" sId="2" numFmtId="4">
    <oc r="F67">
      <v>0.4</v>
    </oc>
    <nc r="F67">
      <f>'K:\2017\Regulatory Filings\CEC IEPR\supply forms\[SMUD_2017_IEPR_Supply_Forms - CF Edits.xlsx]S-1 CRATs'!F76</f>
    </nc>
  </rcc>
  <rcc rId="3828" sId="2" numFmtId="4">
    <oc r="G67">
      <v>0.4</v>
    </oc>
    <nc r="G67">
      <f>'K:\2017\Regulatory Filings\CEC IEPR\supply forms\[SMUD_2017_IEPR_Supply_Forms - CF Edits.xlsx]S-1 CRATs'!G76</f>
    </nc>
  </rcc>
  <rcc rId="3829" sId="2" numFmtId="4">
    <oc r="H67">
      <v>0.4</v>
    </oc>
    <nc r="H67">
      <f>'K:\2017\Regulatory Filings\CEC IEPR\supply forms\[SMUD_2017_IEPR_Supply_Forms - CF Edits.xlsx]S-1 CRATs'!H76</f>
    </nc>
  </rcc>
  <rcc rId="3830" sId="2" numFmtId="4">
    <oc r="E68">
      <v>1</v>
    </oc>
    <nc r="E68">
      <f>'K:\2017\Regulatory Filings\CEC IEPR\supply forms\[SMUD_2017_IEPR_Supply_Forms - CF Edits.xlsx]S-1 CRATs'!E77</f>
    </nc>
  </rcc>
  <rcc rId="3831" sId="2" numFmtId="4">
    <oc r="F68">
      <v>1</v>
    </oc>
    <nc r="F68">
      <f>'K:\2017\Regulatory Filings\CEC IEPR\supply forms\[SMUD_2017_IEPR_Supply_Forms - CF Edits.xlsx]S-1 CRATs'!F77</f>
    </nc>
  </rcc>
  <rcc rId="3832" sId="2" numFmtId="4">
    <oc r="G68">
      <v>1</v>
    </oc>
    <nc r="G68">
      <f>'K:\2017\Regulatory Filings\CEC IEPR\supply forms\[SMUD_2017_IEPR_Supply_Forms - CF Edits.xlsx]S-1 CRATs'!G77</f>
    </nc>
  </rcc>
  <rcc rId="3833" sId="2" numFmtId="4">
    <oc r="H68">
      <v>1</v>
    </oc>
    <nc r="H68">
      <f>'K:\2017\Regulatory Filings\CEC IEPR\supply forms\[SMUD_2017_IEPR_Supply_Forms - CF Edits.xlsx]S-1 CRATs'!H77</f>
    </nc>
  </rcc>
  <rcc rId="3834" sId="2" numFmtId="4">
    <oc r="E69">
      <v>0.1</v>
    </oc>
    <nc r="E69">
      <f>'K:\2017\Regulatory Filings\CEC IEPR\supply forms\[SMUD_2017_IEPR_Supply_Forms - CF Edits.xlsx]S-1 CRATs'!E78</f>
    </nc>
  </rcc>
  <rcc rId="3835" sId="2" numFmtId="4">
    <oc r="F69">
      <v>0.1</v>
    </oc>
    <nc r="F69">
      <f>'K:\2017\Regulatory Filings\CEC IEPR\supply forms\[SMUD_2017_IEPR_Supply_Forms - CF Edits.xlsx]S-1 CRATs'!F78</f>
    </nc>
  </rcc>
  <rcc rId="3836" sId="2" numFmtId="4">
    <oc r="G69">
      <v>0.1</v>
    </oc>
    <nc r="G69">
      <f>'K:\2017\Regulatory Filings\CEC IEPR\supply forms\[SMUD_2017_IEPR_Supply_Forms - CF Edits.xlsx]S-1 CRATs'!G78</f>
    </nc>
  </rcc>
  <rcc rId="3837" sId="2" numFmtId="4">
    <oc r="H69">
      <v>0</v>
    </oc>
    <nc r="H69">
      <f>'K:\2017\Regulatory Filings\CEC IEPR\supply forms\[SMUD_2017_IEPR_Supply_Forms - CF Edits.xlsx]S-1 CRATs'!H78</f>
    </nc>
  </rcc>
  <rcc rId="3838" sId="2" numFmtId="4">
    <oc r="E70">
      <v>62.601832150332619</v>
    </oc>
    <nc r="E70">
      <f>'K:\2017\Regulatory Filings\CEC IEPR\supply forms\[SMUD_2017_IEPR_Supply_Forms - CF Edits.xlsx]S-1 CRATs'!E79</f>
    </nc>
  </rcc>
  <rcc rId="3839" sId="2" numFmtId="4">
    <oc r="F70">
      <v>83.649398660903216</v>
    </oc>
    <nc r="F70">
      <f>'K:\2017\Regulatory Filings\CEC IEPR\supply forms\[SMUD_2017_IEPR_Supply_Forms - CF Edits.xlsx]S-1 CRATs'!F79</f>
    </nc>
  </rcc>
  <rcc rId="3840" sId="2" numFmtId="4">
    <oc r="G70">
      <v>81.536940701287307</v>
    </oc>
    <nc r="G70">
      <f>'K:\2017\Regulatory Filings\CEC IEPR\supply forms\[SMUD_2017_IEPR_Supply_Forms - CF Edits.xlsx]S-1 CRATs'!G79</f>
    </nc>
  </rcc>
  <rcc rId="3841" sId="2" numFmtId="4">
    <oc r="H70">
      <v>123.14566102179676</v>
    </oc>
    <nc r="H70">
      <f>'K:\2017\Regulatory Filings\CEC IEPR\supply forms\[SMUD_2017_IEPR_Supply_Forms - CF Edits.xlsx]S-1 CRATs'!H79</f>
    </nc>
  </rcc>
  <rcc rId="3842" sId="2" numFmtId="4">
    <oc r="E71">
      <v>0.1</v>
    </oc>
    <nc r="E71">
      <f>'K:\2017\Regulatory Filings\CEC IEPR\supply forms\[SMUD_2017_IEPR_Supply_Forms - CF Edits.xlsx]S-1 CRATs'!E80</f>
    </nc>
  </rcc>
  <rcc rId="3843" sId="2" numFmtId="4">
    <oc r="F71">
      <v>0.1</v>
    </oc>
    <nc r="F71">
      <f>'K:\2017\Regulatory Filings\CEC IEPR\supply forms\[SMUD_2017_IEPR_Supply_Forms - CF Edits.xlsx]S-1 CRATs'!F80</f>
    </nc>
  </rcc>
  <rcc rId="3844" sId="2" numFmtId="4">
    <oc r="G71">
      <v>0.1</v>
    </oc>
    <nc r="G71">
      <f>'K:\2017\Regulatory Filings\CEC IEPR\supply forms\[SMUD_2017_IEPR_Supply_Forms - CF Edits.xlsx]S-1 CRATs'!G80</f>
    </nc>
  </rcc>
  <rcc rId="3845" sId="2" numFmtId="4">
    <oc r="H71">
      <v>0.1</v>
    </oc>
    <nc r="H71">
      <f>'K:\2017\Regulatory Filings\CEC IEPR\supply forms\[SMUD_2017_IEPR_Supply_Forms - CF Edits.xlsx]S-1 CRATs'!H80</f>
    </nc>
  </rcc>
  <rcc rId="3846" sId="2" numFmtId="4">
    <oc r="E72">
      <v>0.5</v>
    </oc>
    <nc r="E72">
      <f>'K:\2017\Regulatory Filings\CEC IEPR\supply forms\[SMUD_2017_IEPR_Supply_Forms - CF Edits.xlsx]S-1 CRATs'!E81</f>
    </nc>
  </rcc>
  <rcc rId="3847" sId="2" numFmtId="4">
    <oc r="F72">
      <v>0.5</v>
    </oc>
    <nc r="F72">
      <f>'K:\2017\Regulatory Filings\CEC IEPR\supply forms\[SMUD_2017_IEPR_Supply_Forms - CF Edits.xlsx]S-1 CRATs'!F81</f>
    </nc>
  </rcc>
  <rcc rId="3848" sId="2" numFmtId="4">
    <oc r="G72">
      <v>0.5</v>
    </oc>
    <nc r="G72">
      <f>'K:\2017\Regulatory Filings\CEC IEPR\supply forms\[SMUD_2017_IEPR_Supply_Forms - CF Edits.xlsx]S-1 CRATs'!G81</f>
    </nc>
  </rcc>
  <rcc rId="3849" sId="2" numFmtId="4">
    <oc r="H72">
      <v>0.5</v>
    </oc>
    <nc r="H72">
      <f>'K:\2017\Regulatory Filings\CEC IEPR\supply forms\[SMUD_2017_IEPR_Supply_Forms - CF Edits.xlsx]S-1 CRATs'!H81</f>
    </nc>
  </rcc>
  <rcc rId="3850" sId="2" numFmtId="4">
    <oc r="E73">
      <v>83</v>
    </oc>
    <nc r="E73">
      <f>'K:\2017\Regulatory Filings\CEC IEPR\supply forms\[SMUD_2017_IEPR_Supply_Forms - CF Edits.xlsx]S-1 CRATs'!E82</f>
    </nc>
  </rcc>
  <rcc rId="3851" sId="2" numFmtId="4">
    <oc r="F73">
      <v>83</v>
    </oc>
    <nc r="F73">
      <f>'K:\2017\Regulatory Filings\CEC IEPR\supply forms\[SMUD_2017_IEPR_Supply_Forms - CF Edits.xlsx]S-1 CRATs'!F82</f>
    </nc>
  </rcc>
  <rcc rId="3852" sId="2" numFmtId="4">
    <oc r="G73">
      <v>83</v>
    </oc>
    <nc r="G73">
      <f>'K:\2017\Regulatory Filings\CEC IEPR\supply forms\[SMUD_2017_IEPR_Supply_Forms - CF Edits.xlsx]S-1 CRATs'!G82</f>
    </nc>
  </rcc>
  <rcc rId="3853" sId="2" numFmtId="4">
    <oc r="H73">
      <v>83</v>
    </oc>
    <nc r="H73">
      <f>'K:\2017\Regulatory Filings\CEC IEPR\supply forms\[SMUD_2017_IEPR_Supply_Forms - CF Edits.xlsx]S-1 CRATs'!H82</f>
    </nc>
  </rcc>
  <rcc rId="3854" sId="2" numFmtId="4">
    <oc r="E74">
      <v>0.7</v>
    </oc>
    <nc r="E74">
      <f>'K:\2017\Regulatory Filings\CEC IEPR\supply forms\[SMUD_2017_IEPR_Supply_Forms - CF Edits.xlsx]S-1 CRATs'!E83</f>
    </nc>
  </rcc>
  <rcc rId="3855" sId="2" numFmtId="4">
    <oc r="F74">
      <v>55</v>
    </oc>
    <nc r="F74">
      <f>'K:\2017\Regulatory Filings\CEC IEPR\supply forms\[SMUD_2017_IEPR_Supply_Forms - CF Edits.xlsx]S-1 CRATs'!F83</f>
    </nc>
  </rcc>
  <rcc rId="3856" sId="2" numFmtId="4">
    <oc r="G74">
      <v>55</v>
    </oc>
    <nc r="G74">
      <f>'K:\2017\Regulatory Filings\CEC IEPR\supply forms\[SMUD_2017_IEPR_Supply_Forms - CF Edits.xlsx]S-1 CRATs'!G83</f>
    </nc>
  </rcc>
  <rcc rId="3857" sId="2" numFmtId="4">
    <oc r="H74">
      <v>55</v>
    </oc>
    <nc r="H74">
      <f>'K:\2017\Regulatory Filings\CEC IEPR\supply forms\[SMUD_2017_IEPR_Supply_Forms - CF Edits.xlsx]S-1 CRATs'!H83</f>
    </nc>
  </rcc>
  <rcc rId="3858" sId="2" numFmtId="4">
    <oc r="E75">
      <v>0.8</v>
    </oc>
    <nc r="E75">
      <f>'K:\2017\Regulatory Filings\CEC IEPR\supply forms\[SMUD_2017_IEPR_Supply_Forms - CF Edits.xlsx]S-1 CRATs'!E84</f>
    </nc>
  </rcc>
  <rcc rId="3859" sId="2" numFmtId="4">
    <oc r="F75">
      <v>0.8</v>
    </oc>
    <nc r="F75">
      <f>'K:\2017\Regulatory Filings\CEC IEPR\supply forms\[SMUD_2017_IEPR_Supply_Forms - CF Edits.xlsx]S-1 CRATs'!F84</f>
    </nc>
  </rcc>
  <rcc rId="3860" sId="2" numFmtId="4">
    <oc r="G75">
      <v>0.8</v>
    </oc>
    <nc r="G75">
      <f>'K:\2017\Regulatory Filings\CEC IEPR\supply forms\[SMUD_2017_IEPR_Supply_Forms - CF Edits.xlsx]S-1 CRATs'!G84</f>
    </nc>
  </rcc>
  <rcc rId="3861" sId="2" numFmtId="4">
    <oc r="H75">
      <v>0.8</v>
    </oc>
    <nc r="H75">
      <f>'K:\2017\Regulatory Filings\CEC IEPR\supply forms\[SMUD_2017_IEPR_Supply_Forms - CF Edits.xlsx]S-1 CRATs'!H84</f>
    </nc>
  </rcc>
  <rcc rId="3862" sId="2" numFmtId="4">
    <oc r="E76">
      <v>8</v>
    </oc>
    <nc r="E76">
      <f>'K:\2017\Regulatory Filings\CEC IEPR\supply forms\[SMUD_2017_IEPR_Supply_Forms - CF Edits.xlsx]S-1 CRATs'!E85</f>
    </nc>
  </rcc>
  <rcc rId="3863" sId="2" numFmtId="4">
    <oc r="F76">
      <v>8</v>
    </oc>
    <nc r="F76">
      <f>'K:\2017\Regulatory Filings\CEC IEPR\supply forms\[SMUD_2017_IEPR_Supply_Forms - CF Edits.xlsx]S-1 CRATs'!F85</f>
    </nc>
  </rcc>
  <rcc rId="3864" sId="2" numFmtId="4">
    <oc r="G76">
      <v>8</v>
    </oc>
    <nc r="G76">
      <f>'K:\2017\Regulatory Filings\CEC IEPR\supply forms\[SMUD_2017_IEPR_Supply_Forms - CF Edits.xlsx]S-1 CRATs'!G85</f>
    </nc>
  </rcc>
  <rcc rId="3865" sId="2" numFmtId="4">
    <oc r="H76">
      <v>74</v>
    </oc>
    <nc r="H76">
      <f>'K:\2017\Regulatory Filings\CEC IEPR\supply forms\[SMUD_2017_IEPR_Supply_Forms - CF Edits.xlsx]S-1 CRATs'!H85</f>
    </nc>
  </rcc>
  <rcc rId="3866" sId="2" numFmtId="4">
    <oc r="E77">
      <v>0</v>
    </oc>
    <nc r="E77">
      <f>'K:\2017\Regulatory Filings\CEC IEPR\supply forms\[SMUD_2017_IEPR_Supply_Forms - CF Edits.xlsx]S-1 CRATs'!E86</f>
    </nc>
  </rcc>
  <rcc rId="3867" sId="2" numFmtId="4">
    <oc r="F77">
      <v>0</v>
    </oc>
    <nc r="F77">
      <f>'K:\2017\Regulatory Filings\CEC IEPR\supply forms\[SMUD_2017_IEPR_Supply_Forms - CF Edits.xlsx]S-1 CRATs'!F86</f>
    </nc>
  </rcc>
  <rcc rId="3868" sId="2" numFmtId="4">
    <oc r="G77">
      <v>71</v>
    </oc>
    <nc r="G77">
      <f>'K:\2017\Regulatory Filings\CEC IEPR\supply forms\[SMUD_2017_IEPR_Supply_Forms - CF Edits.xlsx]S-1 CRATs'!G86</f>
    </nc>
  </rcc>
  <rcc rId="3869" sId="2" numFmtId="4">
    <oc r="H77">
      <v>71</v>
    </oc>
    <nc r="H77">
      <f>'K:\2017\Regulatory Filings\CEC IEPR\supply forms\[SMUD_2017_IEPR_Supply_Forms - CF Edits.xlsx]S-1 CRATs'!H86</f>
    </nc>
  </rcc>
  <rfmt sheetId="2" sqref="E55:H77">
    <dxf>
      <fill>
        <patternFill patternType="solid">
          <bgColor theme="7" tint="0.59999389629810485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0" sId="2" numFmtId="4">
    <oc r="E80">
      <v>304</v>
    </oc>
    <nc r="E80">
      <f>'K:\2017\Regulatory Filings\CEC IEPR\supply forms\[SMUD_2017_IEPR_Supply_Forms - CF Edits.xlsx]S-1 CRATs'!E94</f>
    </nc>
  </rcc>
  <rcc rId="3871" sId="2" numFmtId="4">
    <oc r="E81">
      <v>17</v>
    </oc>
    <nc r="E81">
      <f>'K:\2017\Regulatory Filings\CEC IEPR\supply forms\[SMUD_2017_IEPR_Supply_Forms - CF Edits.xlsx]S-1 CRATs'!E95</f>
    </nc>
  </rcc>
  <rcc rId="3872" sId="2" numFmtId="4">
    <oc r="E82">
      <v>0</v>
    </oc>
    <nc r="E82">
      <f>'K:\2017\Regulatory Filings\CEC IEPR\supply forms\[SMUD_2017_IEPR_Supply_Forms - CF Edits.xlsx]S-1 CRATs'!E96</f>
    </nc>
  </rcc>
  <rcc rId="3873" sId="2" numFmtId="4">
    <oc r="F80">
      <v>309</v>
    </oc>
    <nc r="F80">
      <f>'K:\2017\Regulatory Filings\CEC IEPR\supply forms\[SMUD_2017_IEPR_Supply_Forms - CF Edits.xlsx]S-1 CRATs'!F94</f>
    </nc>
  </rcc>
  <rcc rId="3874" sId="2" numFmtId="4">
    <oc r="G80">
      <v>309</v>
    </oc>
    <nc r="G80">
      <f>'K:\2017\Regulatory Filings\CEC IEPR\supply forms\[SMUD_2017_IEPR_Supply_Forms - CF Edits.xlsx]S-1 CRATs'!G94</f>
    </nc>
  </rcc>
  <rcc rId="3875" sId="2" numFmtId="4">
    <oc r="H80">
      <v>309</v>
    </oc>
    <nc r="H80">
      <f>'K:\2017\Regulatory Filings\CEC IEPR\supply forms\[SMUD_2017_IEPR_Supply_Forms - CF Edits.xlsx]S-1 CRATs'!H94</f>
    </nc>
  </rcc>
  <rcc rId="3876" sId="2" numFmtId="4">
    <oc r="F81">
      <v>17</v>
    </oc>
    <nc r="F81">
      <f>'K:\2017\Regulatory Filings\CEC IEPR\supply forms\[SMUD_2017_IEPR_Supply_Forms - CF Edits.xlsx]S-1 CRATs'!F95</f>
    </nc>
  </rcc>
  <rcc rId="3877" sId="2" numFmtId="4">
    <oc r="G81">
      <v>17</v>
    </oc>
    <nc r="G81">
      <f>'K:\2017\Regulatory Filings\CEC IEPR\supply forms\[SMUD_2017_IEPR_Supply_Forms - CF Edits.xlsx]S-1 CRATs'!G95</f>
    </nc>
  </rcc>
  <rcc rId="3878" sId="2" numFmtId="4">
    <oc r="H81">
      <v>17</v>
    </oc>
    <nc r="H81">
      <f>'K:\2017\Regulatory Filings\CEC IEPR\supply forms\[SMUD_2017_IEPR_Supply_Forms - CF Edits.xlsx]S-1 CRATs'!H95</f>
    </nc>
  </rcc>
  <rcc rId="3879" sId="2" numFmtId="4">
    <oc r="F82">
      <v>0</v>
    </oc>
    <nc r="F82">
      <f>'K:\2017\Regulatory Filings\CEC IEPR\supply forms\[SMUD_2017_IEPR_Supply_Forms - CF Edits.xlsx]S-1 CRATs'!F96</f>
    </nc>
  </rcc>
  <rcc rId="3880" sId="2" numFmtId="4">
    <oc r="G82">
      <v>0</v>
    </oc>
    <nc r="G82">
      <f>'K:\2017\Regulatory Filings\CEC IEPR\supply forms\[SMUD_2017_IEPR_Supply_Forms - CF Edits.xlsx]S-1 CRATs'!G96</f>
    </nc>
  </rcc>
  <rcc rId="3881" sId="2" numFmtId="4">
    <oc r="H82">
      <v>0</v>
    </oc>
    <nc r="H82">
      <f>'K:\2017\Regulatory Filings\CEC IEPR\supply forms\[SMUD_2017_IEPR_Supply_Forms - CF Edits.xlsx]S-1 CRATs'!H96</f>
    </nc>
  </rcc>
  <rfmt sheetId="2" sqref="E80:H82">
    <dxf>
      <fill>
        <patternFill patternType="solid">
          <bgColor theme="7" tint="0.59999389629810485"/>
        </patternFill>
      </fill>
    </dxf>
  </rfmt>
  <rfmt sheetId="2" sqref="E84:H84">
    <dxf>
      <fill>
        <patternFill patternType="solid">
          <bgColor theme="7" tint="0.59999389629810485"/>
        </patternFill>
      </fill>
    </dxf>
  </rfmt>
  <rcc rId="3882" sId="2" odxf="1" dxf="1">
    <oc r="F84">
      <v>827</v>
    </oc>
    <nc r="F84"/>
    <ndxf>
      <fill>
        <patternFill patternType="none">
          <bgColor indexed="65"/>
        </patternFill>
      </fill>
    </ndxf>
  </rcc>
  <rcc rId="3883" sId="2" odxf="1" dxf="1">
    <oc r="G84">
      <v>739</v>
    </oc>
    <nc r="G84"/>
    <ndxf>
      <fill>
        <patternFill patternType="none">
          <bgColor indexed="65"/>
        </patternFill>
      </fill>
    </ndxf>
  </rcc>
  <rcc rId="3884" sId="2" odxf="1" dxf="1">
    <oc r="H84">
      <v>652.20000000000005</v>
    </oc>
    <nc r="H84"/>
    <ndxf>
      <fill>
        <patternFill patternType="none">
          <bgColor indexed="65"/>
        </patternFill>
      </fill>
    </ndxf>
  </rcc>
  <rcc rId="3885" sId="2" numFmtId="4">
    <nc r="D84">
      <v>1029</v>
    </nc>
  </rcc>
  <rfmt sheetId="2" sqref="C89">
    <dxf>
      <numFmt numFmtId="171" formatCode="#,##0.0_);[Red]\(#,##0.0\)"/>
    </dxf>
  </rfmt>
  <rfmt sheetId="2" sqref="C89">
    <dxf>
      <numFmt numFmtId="8" formatCode="#,##0.00_);[Red]\(#,##0.00\)"/>
    </dxf>
  </rfmt>
  <rfmt sheetId="2" sqref="C89">
    <dxf>
      <numFmt numFmtId="172" formatCode="#,##0.000_);[Red]\(#,##0.000\)"/>
    </dxf>
  </rfmt>
  <rcc rId="3886" sId="2" numFmtId="4">
    <oc r="C84">
      <f>'K:\2017\Regulatory Filings\CEC IEPR\supply forms\[2015 Supply Forms for Large POUs - SMUD.xlsx]S-1 CRATs'!E76</f>
    </oc>
    <nc r="C84">
      <v>976</v>
    </nc>
  </rcc>
  <rfmt sheetId="2" sqref="C89">
    <dxf>
      <numFmt numFmtId="8" formatCode="#,##0.00_);[Red]\(#,##0.00\)"/>
    </dxf>
  </rfmt>
  <rfmt sheetId="2" sqref="C89">
    <dxf>
      <numFmt numFmtId="171" formatCode="#,##0.0_);[Red]\(#,##0.0\)"/>
    </dxf>
  </rfmt>
  <rfmt sheetId="2" sqref="C89">
    <dxf>
      <numFmt numFmtId="6" formatCode="#,##0_);[Red]\(#,##0\)"/>
    </dxf>
  </rfmt>
  <rcc rId="3887" sId="2" odxf="1" dxf="1" numFmtId="4">
    <oc r="E84">
      <v>966.2</v>
    </oc>
    <nc r="E84">
      <v>976</v>
    </nc>
    <ndxf>
      <fill>
        <patternFill patternType="none">
          <bgColor indexed="65"/>
        </patternFill>
      </fill>
    </ndxf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5" sId="2">
    <oc r="F87">
      <f>F28+F34+F37+F40+F44+F53+F78+F84</f>
    </oc>
    <nc r="F87">
      <f>F28+F34+F37+F40+F44+F53+F78+F84</f>
    </nc>
  </rcc>
  <rcc rId="3896" sId="2">
    <oc r="F78">
      <f>SUM(F79:F84)</f>
    </oc>
    <nc r="F78">
      <f>SUM(F79:F83)</f>
    </nc>
  </rcc>
  <rcc rId="3897" sId="2">
    <oc r="G78">
      <f>SUM(G79:G83)</f>
    </oc>
    <nc r="G78">
      <f>SUM(G79:G83)</f>
    </nc>
  </rcc>
  <rcc rId="3898" sId="2">
    <oc r="H78">
      <f>SUM(H79:H83)</f>
    </oc>
    <nc r="H78">
      <f>SUM(H79:H83)</f>
    </nc>
  </rcc>
  <rcc rId="3899" sId="2">
    <oc r="I78">
      <f>SUM(I79:I83)</f>
    </oc>
    <nc r="I78">
      <f>SUM(I79:I83)</f>
    </nc>
  </rcc>
  <rcc rId="3900" sId="2">
    <oc r="J78">
      <f>SUM(J79:J83)</f>
    </oc>
    <nc r="J78">
      <f>SUM(J79:J83)</f>
    </nc>
  </rcc>
  <rcc rId="3901" sId="2">
    <oc r="K78">
      <f>SUM(K79:K83)</f>
    </oc>
    <nc r="K78">
      <f>SUM(K79:K83)</f>
    </nc>
  </rcc>
  <rcc rId="3902" sId="2">
    <oc r="L78">
      <f>SUM(L79:L83)</f>
    </oc>
    <nc r="L78">
      <f>SUM(L79:L83)</f>
    </nc>
  </rcc>
  <rcc rId="3903" sId="2">
    <oc r="M78">
      <f>SUM(M79:M83)</f>
    </oc>
    <nc r="M78">
      <f>SUM(M79:M83)</f>
    </nc>
  </rcc>
  <rcc rId="3904" sId="2">
    <oc r="N78">
      <f>SUM(N79:N83)</f>
    </oc>
    <nc r="N78">
      <f>SUM(N79:N83)</f>
    </nc>
  </rcc>
  <rcc rId="3905" sId="2" numFmtId="4">
    <nc r="F84">
      <v>888</v>
    </nc>
  </rcc>
  <rcc rId="3906" sId="2" numFmtId="4">
    <nc r="G84">
      <v>716</v>
    </nc>
  </rcc>
  <rcc rId="3907" sId="2" numFmtId="4">
    <nc r="H84">
      <v>625</v>
    </nc>
  </rcc>
  <rcc rId="3908" sId="2" numFmtId="4">
    <nc r="I84">
      <v>691</v>
    </nc>
  </rcc>
  <rcc rId="3909" sId="2" numFmtId="4">
    <nc r="J84">
      <v>673</v>
    </nc>
  </rcc>
  <rcc rId="3910" sId="2" numFmtId="4">
    <nc r="K84">
      <v>666</v>
    </nc>
  </rcc>
  <rcc rId="3911" sId="2" numFmtId="4">
    <nc r="L84">
      <v>648</v>
    </nc>
  </rcc>
  <rcc rId="3912" sId="2" numFmtId="4">
    <nc r="M84">
      <v>653</v>
    </nc>
  </rcc>
  <rcc rId="3913" sId="2" numFmtId="4">
    <nc r="N84">
      <v>655</v>
    </nc>
  </rcc>
  <rcc rId="3914" sId="3" numFmtId="4">
    <nc r="E84">
      <v>1224</v>
    </nc>
  </rcc>
  <rcc rId="3915" sId="3" numFmtId="4">
    <nc r="F84">
      <v>652</v>
    </nc>
  </rcc>
  <rcc rId="3916" sId="3" numFmtId="4">
    <nc r="G84">
      <v>-331</v>
    </nc>
  </rcc>
  <rcc rId="3917" sId="3" numFmtId="4">
    <nc r="H84">
      <v>-691</v>
    </nc>
  </rcc>
  <rcc rId="3918" sId="3" numFmtId="4">
    <nc r="I84">
      <v>-195</v>
    </nc>
  </rcc>
  <rcc rId="3919" sId="3" numFmtId="4">
    <nc r="J84">
      <v>-172</v>
    </nc>
  </rcc>
  <rcc rId="3920" sId="3" numFmtId="4">
    <nc r="K84">
      <v>-265</v>
    </nc>
  </rcc>
  <rcc rId="3921" sId="3" numFmtId="4">
    <nc r="L84">
      <v>-345</v>
    </nc>
  </rcc>
  <rcc rId="3922" sId="3" numFmtId="4">
    <nc r="M84">
      <v>-283</v>
    </nc>
  </rcc>
  <rcc rId="3923" sId="3" numFmtId="4">
    <nc r="N84">
      <v>-269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4" sId="2">
    <oc r="B63" t="inlineStr">
      <is>
        <t>Wind: Solano</t>
      </is>
    </oc>
    <nc r="B63" t="inlineStr">
      <is>
        <t>Wind: Solano3</t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84:D84">
    <dxf>
      <fill>
        <patternFill patternType="solid">
          <bgColor rgb="FFFFFF00"/>
        </patternFill>
      </fill>
    </dxf>
  </rfmt>
  <rfmt sheetId="3" sqref="C84" start="0" length="0">
    <dxf>
      <fill>
        <patternFill patternType="none">
          <bgColor indexed="65"/>
        </patternFill>
      </fill>
    </dxf>
  </rfmt>
  <rfmt sheetId="3" sqref="D84" start="0" length="0">
    <dxf>
      <fill>
        <patternFill patternType="none">
          <bgColor indexed="65"/>
        </patternFill>
      </fill>
    </dxf>
  </rfmt>
  <rfmt sheetId="2" sqref="C84:D84">
    <dxf>
      <fill>
        <patternFill patternType="solid">
          <bgColor rgb="FFFFFF00"/>
        </patternFill>
      </fill>
    </dxf>
  </rfmt>
  <rcc rId="3925" sId="2" numFmtId="4">
    <oc r="D70">
      <v>117.80975006423081</v>
    </oc>
    <nc r="D70">
      <f>E70*'S-2 Energy Balance'!D70/'S-2 Energy Balance'!E70</f>
    </nc>
  </rcc>
  <rcc rId="3926" sId="2" numFmtId="4">
    <oc r="C70">
      <v>109.28759658107538</v>
    </oc>
    <nc r="C70">
      <f>D70*'S-2 Energy Balance'!C70/'S-2 Energy Balance'!D70</f>
    </nc>
  </rcc>
  <rcc rId="3927" sId="2">
    <oc r="D29">
      <v>377.1902499357692</v>
    </oc>
    <nc r="D29">
      <f>495-D70</f>
    </nc>
  </rcc>
  <rcc rId="3928" sId="2">
    <oc r="C29">
      <v>385.71240341892462</v>
    </oc>
    <nc r="C29">
      <f>495-C70</f>
    </nc>
  </rcc>
  <rcc rId="3929" sId="3">
    <o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oc>
    <n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nc>
  </rcc>
  <rcc rId="3930" sId="3">
    <o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oc>
    <n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nc>
  </rcc>
  <rcc rId="3931" sId="3">
    <o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oc>
    <n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nc>
  </rcc>
  <rcc rId="3932" sId="3">
    <o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oc>
    <n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nc>
  </rcc>
  <rcc rId="3933" sId="3">
    <o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oc>
    <n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nc>
  </rcc>
  <rcc rId="3934" sId="3">
    <o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oc>
    <n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nc>
  </rcc>
  <rcc rId="3935" sId="3">
    <o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oc>
    <n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nc>
  </rcc>
  <rcc rId="3936" sId="3">
    <o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oc>
    <n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nc>
  </rcc>
  <rcc rId="3937" sId="3">
    <o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oc>
    <n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nc>
  </rcc>
  <rcc rId="3938" sId="3">
    <o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oc>
    <n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nc>
  </rcc>
  <rcc rId="3939" sId="3">
    <o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oc>
    <n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nc>
  </rcc>
  <rcc rId="3940" sId="3">
    <o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oc>
    <n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nc>
  </rcc>
  <rcc rId="3941" sId="3">
    <oc r="I32">
      <f>'K:\2017\Regulatory Filings\CEC IEPR\supply forms\[Diagnostics_v6.3_012617_Middle (Rivalry)_030217_Case 1.xlsx]2012-2035 summary'!M21</f>
    </oc>
    <nc r="I32">
      <f>'K:\2017\Regulatory Filings\CEC IEPR\supply forms\[Diagnostics_v6.3_012617_Middle (Rivalry)_030217_Case 1.xlsx]2012-2035 summary'!M21</f>
    </nc>
  </rcc>
  <rcc rId="3942" sId="3">
    <oc r="J32">
      <f>'K:\2017\Regulatory Filings\CEC IEPR\supply forms\[Diagnostics_v6.3_012617_Middle (Rivalry)_030217_Case 1.xlsx]2012-2035 summary'!N21</f>
    </oc>
    <nc r="J32">
      <f>'K:\2017\Regulatory Filings\CEC IEPR\supply forms\[Diagnostics_v6.3_012617_Middle (Rivalry)_030217_Case 1.xlsx]2012-2035 summary'!N21</f>
    </nc>
  </rcc>
  <rcc rId="3943" sId="3">
    <oc r="K32">
      <f>'K:\2017\Regulatory Filings\CEC IEPR\supply forms\[Diagnostics_v6.3_012617_Middle (Rivalry)_030217_Case 1.xlsx]2012-2035 summary'!O21</f>
    </oc>
    <nc r="K32">
      <f>'K:\2017\Regulatory Filings\CEC IEPR\supply forms\[Diagnostics_v6.3_012617_Middle (Rivalry)_030217_Case 1.xlsx]2012-2035 summary'!O21</f>
    </nc>
  </rcc>
  <rcc rId="3944" sId="3">
    <oc r="L32">
      <f>'K:\2017\Regulatory Filings\CEC IEPR\supply forms\[Diagnostics_v6.3_012617_Middle (Rivalry)_030217_Case 1.xlsx]2012-2035 summary'!P21</f>
    </oc>
    <nc r="L32">
      <f>'K:\2017\Regulatory Filings\CEC IEPR\supply forms\[Diagnostics_v6.3_012617_Middle (Rivalry)_030217_Case 1.xlsx]2012-2035 summary'!P21</f>
    </nc>
  </rcc>
  <rcc rId="3945" sId="3">
    <oc r="M32">
      <f>'K:\2017\Regulatory Filings\CEC IEPR\supply forms\[Diagnostics_v6.3_012617_Middle (Rivalry)_030217_Case 1.xlsx]2012-2035 summary'!Q21</f>
    </oc>
    <nc r="M32">
      <f>'K:\2017\Regulatory Filings\CEC IEPR\supply forms\[Diagnostics_v6.3_012617_Middle (Rivalry)_030217_Case 1.xlsx]2012-2035 summary'!Q21</f>
    </nc>
  </rcc>
  <rcc rId="3946" sId="3">
    <oc r="N32">
      <f>'K:\2017\Regulatory Filings\CEC IEPR\supply forms\[Diagnostics_v6.3_012617_Middle (Rivalry)_030217_Case 1.xlsx]2012-2035 summary'!R21</f>
    </oc>
    <nc r="N32">
      <f>'K:\2017\Regulatory Filings\CEC IEPR\supply forms\[Diagnostics_v6.3_012617_Middle (Rivalry)_030217_Case 1.xlsx]2012-2035 summary'!R21</f>
    </nc>
  </rcc>
  <rcc rId="3947" sId="3">
    <oc r="I33">
      <f>SUM('K:\2017\Regulatory Filings\CEC IEPR\supply forms\[Diagnostics_v6.3_012617_Middle (Rivalry)_030217_Case 1.xlsx]2012-2035 summary'!M12:M14)</f>
    </oc>
    <nc r="I33">
      <f>SUM('K:\2017\Regulatory Filings\CEC IEPR\supply forms\[Diagnostics_v6.3_012617_Middle (Rivalry)_030217_Case 1.xlsx]2012-2035 summary'!M12:M14)</f>
    </nc>
  </rcc>
  <rcc rId="3948" sId="3">
    <oc r="J33">
      <f>SUM('K:\2017\Regulatory Filings\CEC IEPR\supply forms\[Diagnostics_v6.3_012617_Middle (Rivalry)_030217_Case 1.xlsx]2012-2035 summary'!N12:N14)</f>
    </oc>
    <nc r="J33">
      <f>SUM('K:\2017\Regulatory Filings\CEC IEPR\supply forms\[Diagnostics_v6.3_012617_Middle (Rivalry)_030217_Case 1.xlsx]2012-2035 summary'!N12:N14)</f>
    </nc>
  </rcc>
  <rcc rId="3949" sId="3">
    <oc r="K33">
      <f>SUM('K:\2017\Regulatory Filings\CEC IEPR\supply forms\[Diagnostics_v6.3_012617_Middle (Rivalry)_030217_Case 1.xlsx]2012-2035 summary'!O12:O14)</f>
    </oc>
    <nc r="K33">
      <f>SUM('K:\2017\Regulatory Filings\CEC IEPR\supply forms\[Diagnostics_v6.3_012617_Middle (Rivalry)_030217_Case 1.xlsx]2012-2035 summary'!O12:O14)</f>
    </nc>
  </rcc>
  <rcc rId="3950" sId="3">
    <oc r="L33">
      <f>SUM('K:\2017\Regulatory Filings\CEC IEPR\supply forms\[Diagnostics_v6.3_012617_Middle (Rivalry)_030217_Case 1.xlsx]2012-2035 summary'!P12:P14)</f>
    </oc>
    <nc r="L33">
      <f>SUM('K:\2017\Regulatory Filings\CEC IEPR\supply forms\[Diagnostics_v6.3_012617_Middle (Rivalry)_030217_Case 1.xlsx]2012-2035 summary'!P12:P14)</f>
    </nc>
  </rcc>
  <rcc rId="3951" sId="3">
    <oc r="M33">
      <f>SUM('K:\2017\Regulatory Filings\CEC IEPR\supply forms\[Diagnostics_v6.3_012617_Middle (Rivalry)_030217_Case 1.xlsx]2012-2035 summary'!Q12:Q14)</f>
    </oc>
    <nc r="M33">
      <f>SUM('K:\2017\Regulatory Filings\CEC IEPR\supply forms\[Diagnostics_v6.3_012617_Middle (Rivalry)_030217_Case 1.xlsx]2012-2035 summary'!Q12:Q14)</f>
    </nc>
  </rcc>
  <rcc rId="3952" sId="3">
    <oc r="N33">
      <f>SUM('K:\2017\Regulatory Filings\CEC IEPR\supply forms\[Diagnostics_v6.3_012617_Middle (Rivalry)_030217_Case 1.xlsx]2012-2035 summary'!R12:R14)</f>
    </oc>
    <nc r="N33">
      <f>SUM('K:\2017\Regulatory Filings\CEC IEPR\supply forms\[Diagnostics_v6.3_012617_Middle (Rivalry)_030217_Case 1.xlsx]2012-2035 summary'!R12:R14)</f>
    </nc>
  </rcc>
  <rcc rId="3953" sId="3">
    <oc r="I38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oc>
    <nc r="I38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nc>
  </rcc>
  <rcc rId="3954" sId="3">
    <oc r="J38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oc>
    <nc r="J38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nc>
  </rcc>
  <rcc rId="3955" sId="3">
    <oc r="K38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oc>
    <nc r="K38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nc>
  </rcc>
  <rcc rId="3956" sId="3">
    <oc r="L38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oc>
    <nc r="L38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nc>
  </rcc>
  <rcc rId="3957" sId="3">
    <oc r="M38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oc>
    <nc r="M38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nc>
  </rcc>
  <rcc rId="3958" sId="3">
    <oc r="N38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oc>
    <nc r="N38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nc>
  </rcc>
  <rcc rId="3959" sId="3">
    <oc r="I39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oc>
    <nc r="I39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nc>
  </rcc>
  <rcc rId="3960" sId="3">
    <oc r="J39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oc>
    <nc r="J39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nc>
  </rcc>
  <rcc rId="3961" sId="3">
    <oc r="K39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oc>
    <nc r="K39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nc>
  </rcc>
  <rcc rId="3962" sId="3">
    <oc r="L39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oc>
    <nc r="L39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nc>
  </rcc>
  <rcc rId="3963" sId="3">
    <oc r="M39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oc>
    <nc r="M39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nc>
  </rcc>
  <rcc rId="3964" sId="3">
    <oc r="N39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oc>
    <nc r="N39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nc>
  </rcc>
  <rcc rId="3965" sId="3">
    <oc r="I41">
      <f>SUM('K:\2017\Regulatory Filings\CEC IEPR\supply forms\[Diagnostics_v6.3_012617_Middle (Rivalry)_030217_Case 1.xlsx]2012-2035 summary'!M26:M28)</f>
    </oc>
    <nc r="I41">
      <f>SUM('K:\2017\Regulatory Filings\CEC IEPR\supply forms\[Diagnostics_v6.3_012617_Middle (Rivalry)_030217_Case 1.xlsx]2012-2035 summary'!M26:M28)</f>
    </nc>
  </rcc>
  <rcc rId="3966" sId="3">
    <oc r="J41">
      <f>SUM('K:\2017\Regulatory Filings\CEC IEPR\supply forms\[Diagnostics_v6.3_012617_Middle (Rivalry)_030217_Case 1.xlsx]2012-2035 summary'!N26:N28)</f>
    </oc>
    <nc r="J41">
      <f>SUM('K:\2017\Regulatory Filings\CEC IEPR\supply forms\[Diagnostics_v6.3_012617_Middle (Rivalry)_030217_Case 1.xlsx]2012-2035 summary'!N26:N28)</f>
    </nc>
  </rcc>
  <rcc rId="3967" sId="3">
    <oc r="K41">
      <f>SUM('K:\2017\Regulatory Filings\CEC IEPR\supply forms\[Diagnostics_v6.3_012617_Middle (Rivalry)_030217_Case 1.xlsx]2012-2035 summary'!O26:O28)</f>
    </oc>
    <nc r="K41">
      <f>SUM('K:\2017\Regulatory Filings\CEC IEPR\supply forms\[Diagnostics_v6.3_012617_Middle (Rivalry)_030217_Case 1.xlsx]2012-2035 summary'!O26:O28)</f>
    </nc>
  </rcc>
  <rcc rId="3968" sId="3">
    <oc r="L41">
      <f>SUM('K:\2017\Regulatory Filings\CEC IEPR\supply forms\[Diagnostics_v6.3_012617_Middle (Rivalry)_030217_Case 1.xlsx]2012-2035 summary'!P26:P28)</f>
    </oc>
    <nc r="L41">
      <f>SUM('K:\2017\Regulatory Filings\CEC IEPR\supply forms\[Diagnostics_v6.3_012617_Middle (Rivalry)_030217_Case 1.xlsx]2012-2035 summary'!P26:P28)</f>
    </nc>
  </rcc>
  <rcc rId="3969" sId="3">
    <oc r="M41">
      <f>SUM('K:\2017\Regulatory Filings\CEC IEPR\supply forms\[Diagnostics_v6.3_012617_Middle (Rivalry)_030217_Case 1.xlsx]2012-2035 summary'!Q26:Q28)</f>
    </oc>
    <nc r="M41">
      <f>SUM('K:\2017\Regulatory Filings\CEC IEPR\supply forms\[Diagnostics_v6.3_012617_Middle (Rivalry)_030217_Case 1.xlsx]2012-2035 summary'!Q26:Q28)</f>
    </nc>
  </rcc>
  <rcc rId="3970" sId="3">
    <oc r="N41">
      <f>SUM('K:\2017\Regulatory Filings\CEC IEPR\supply forms\[Diagnostics_v6.3_012617_Middle (Rivalry)_030217_Case 1.xlsx]2012-2035 summary'!R26:R28)</f>
    </oc>
    <nc r="N41">
      <f>SUM('K:\2017\Regulatory Filings\CEC IEPR\supply forms\[Diagnostics_v6.3_012617_Middle (Rivalry)_030217_Case 1.xlsx]2012-2035 summary'!R26:R28)</f>
    </nc>
  </rcc>
  <rcc rId="3971" sId="3">
    <oc r="I58">
      <f>SUM('K:\2017\Regulatory Filings\CEC IEPR\supply forms\[Diagnostics_v6.3_012617_Middle (Rivalry)_030217_Case 1.xlsx]2012-2035 summary'!M41)</f>
    </oc>
    <nc r="I58">
      <f>SUM('K:\2017\Regulatory Filings\CEC IEPR\supply forms\[Diagnostics_v6.3_012617_Middle (Rivalry)_030217_Case 1.xlsx]2012-2035 summary'!M41)</f>
    </nc>
  </rcc>
  <rcc rId="3972" sId="3">
    <oc r="J58">
      <f>SUM('K:\2017\Regulatory Filings\CEC IEPR\supply forms\[Diagnostics_v6.3_012617_Middle (Rivalry)_030217_Case 1.xlsx]2012-2035 summary'!N41)</f>
    </oc>
    <nc r="J58">
      <f>SUM('K:\2017\Regulatory Filings\CEC IEPR\supply forms\[Diagnostics_v6.3_012617_Middle (Rivalry)_030217_Case 1.xlsx]2012-2035 summary'!N41)</f>
    </nc>
  </rcc>
  <rcc rId="3973" sId="3">
    <oc r="K58">
      <f>SUM('K:\2017\Regulatory Filings\CEC IEPR\supply forms\[Diagnostics_v6.3_012617_Middle (Rivalry)_030217_Case 1.xlsx]2012-2035 summary'!O41)</f>
    </oc>
    <nc r="K58">
      <f>SUM('K:\2017\Regulatory Filings\CEC IEPR\supply forms\[Diagnostics_v6.3_012617_Middle (Rivalry)_030217_Case 1.xlsx]2012-2035 summary'!O41)</f>
    </nc>
  </rcc>
  <rcc rId="3974" sId="3">
    <oc r="L58">
      <f>SUM('K:\2017\Regulatory Filings\CEC IEPR\supply forms\[Diagnostics_v6.3_012617_Middle (Rivalry)_030217_Case 1.xlsx]2012-2035 summary'!P41)</f>
    </oc>
    <nc r="L58">
      <f>SUM('K:\2017\Regulatory Filings\CEC IEPR\supply forms\[Diagnostics_v6.3_012617_Middle (Rivalry)_030217_Case 1.xlsx]2012-2035 summary'!P41)</f>
    </nc>
  </rcc>
  <rcc rId="3975" sId="3">
    <oc r="M58">
      <f>SUM('K:\2017\Regulatory Filings\CEC IEPR\supply forms\[Diagnostics_v6.3_012617_Middle (Rivalry)_030217_Case 1.xlsx]2012-2035 summary'!Q41)</f>
    </oc>
    <nc r="M58">
      <f>SUM('K:\2017\Regulatory Filings\CEC IEPR\supply forms\[Diagnostics_v6.3_012617_Middle (Rivalry)_030217_Case 1.xlsx]2012-2035 summary'!Q41)</f>
    </nc>
  </rcc>
  <rcc rId="3976" sId="3">
    <oc r="N58">
      <f>SUM('K:\2017\Regulatory Filings\CEC IEPR\supply forms\[Diagnostics_v6.3_012617_Middle (Rivalry)_030217_Case 1.xlsx]2012-2035 summary'!R41)</f>
    </oc>
    <nc r="N58">
      <f>SUM('K:\2017\Regulatory Filings\CEC IEPR\supply forms\[Diagnostics_v6.3_012617_Middle (Rivalry)_030217_Case 1.xlsx]2012-2035 summary'!R41)</f>
    </nc>
  </rcc>
  <rcc rId="3977" sId="3">
    <oc r="I59">
      <f>SUM('K:\2017\Regulatory Filings\CEC IEPR\supply forms\[Diagnostics_v6.3_012617_Middle (Rivalry)_030217_Case 1.xlsx]2012-2035 summary'!M39:M40)</f>
    </oc>
    <nc r="I59">
      <f>SUM('K:\2017\Regulatory Filings\CEC IEPR\supply forms\[Diagnostics_v6.3_012617_Middle (Rivalry)_030217_Case 1.xlsx]2012-2035 summary'!M39:M40)</f>
    </nc>
  </rcc>
  <rcc rId="3978" sId="3">
    <oc r="J59">
      <f>SUM('K:\2017\Regulatory Filings\CEC IEPR\supply forms\[Diagnostics_v6.3_012617_Middle (Rivalry)_030217_Case 1.xlsx]2012-2035 summary'!N39:N40)</f>
    </oc>
    <nc r="J59">
      <f>SUM('K:\2017\Regulatory Filings\CEC IEPR\supply forms\[Diagnostics_v6.3_012617_Middle (Rivalry)_030217_Case 1.xlsx]2012-2035 summary'!N39:N40)</f>
    </nc>
  </rcc>
  <rcc rId="3979" sId="3">
    <oc r="K59">
      <f>SUM('K:\2017\Regulatory Filings\CEC IEPR\supply forms\[Diagnostics_v6.3_012617_Middle (Rivalry)_030217_Case 1.xlsx]2012-2035 summary'!O39:O40)</f>
    </oc>
    <nc r="K59">
      <f>SUM('K:\2017\Regulatory Filings\CEC IEPR\supply forms\[Diagnostics_v6.3_012617_Middle (Rivalry)_030217_Case 1.xlsx]2012-2035 summary'!O39:O40)</f>
    </nc>
  </rcc>
  <rcc rId="3980" sId="3">
    <oc r="L59">
      <f>SUM('K:\2017\Regulatory Filings\CEC IEPR\supply forms\[Diagnostics_v6.3_012617_Middle (Rivalry)_030217_Case 1.xlsx]2012-2035 summary'!P39:P40)</f>
    </oc>
    <nc r="L59">
      <f>SUM('K:\2017\Regulatory Filings\CEC IEPR\supply forms\[Diagnostics_v6.3_012617_Middle (Rivalry)_030217_Case 1.xlsx]2012-2035 summary'!P39:P40)</f>
    </nc>
  </rcc>
  <rcc rId="3981" sId="3">
    <oc r="M59">
      <f>SUM('K:\2017\Regulatory Filings\CEC IEPR\supply forms\[Diagnostics_v6.3_012617_Middle (Rivalry)_030217_Case 1.xlsx]2012-2035 summary'!Q39:Q40)</f>
    </oc>
    <nc r="M59">
      <f>SUM('K:\2017\Regulatory Filings\CEC IEPR\supply forms\[Diagnostics_v6.3_012617_Middle (Rivalry)_030217_Case 1.xlsx]2012-2035 summary'!Q39:Q40)</f>
    </nc>
  </rcc>
  <rcc rId="3982" sId="3">
    <oc r="N59">
      <f>SUM('K:\2017\Regulatory Filings\CEC IEPR\supply forms\[Diagnostics_v6.3_012617_Middle (Rivalry)_030217_Case 1.xlsx]2012-2035 summary'!R39:R40)</f>
    </oc>
    <nc r="N59">
      <f>SUM('K:\2017\Regulatory Filings\CEC IEPR\supply forms\[Diagnostics_v6.3_012617_Middle (Rivalry)_030217_Case 1.xlsx]2012-2035 summary'!R39:R40)</f>
    </nc>
  </rcc>
  <rcc rId="3983" sId="3">
    <oc r="I60">
      <f>'K:\2017\Regulatory Filings\CEC IEPR\supply forms\[Diagnostics_v6.3_012617_Middle (Rivalry)_030217_Case 1.xlsx]2012-2035 summary'!M53</f>
    </oc>
    <nc r="I60">
      <f>'K:\2017\Regulatory Filings\CEC IEPR\supply forms\[Diagnostics_v6.3_012617_Middle (Rivalry)_030217_Case 1.xlsx]2012-2035 summary'!M53</f>
    </nc>
  </rcc>
  <rcc rId="3984" sId="3">
    <oc r="J60">
      <f>'K:\2017\Regulatory Filings\CEC IEPR\supply forms\[Diagnostics_v6.3_012617_Middle (Rivalry)_030217_Case 1.xlsx]2012-2035 summary'!N53</f>
    </oc>
    <nc r="J60">
      <f>'K:\2017\Regulatory Filings\CEC IEPR\supply forms\[Diagnostics_v6.3_012617_Middle (Rivalry)_030217_Case 1.xlsx]2012-2035 summary'!N53</f>
    </nc>
  </rcc>
  <rcc rId="3985" sId="3">
    <oc r="K60">
      <f>'K:\2017\Regulatory Filings\CEC IEPR\supply forms\[Diagnostics_v6.3_012617_Middle (Rivalry)_030217_Case 1.xlsx]2012-2035 summary'!O53</f>
    </oc>
    <nc r="K60">
      <f>'K:\2017\Regulatory Filings\CEC IEPR\supply forms\[Diagnostics_v6.3_012617_Middle (Rivalry)_030217_Case 1.xlsx]2012-2035 summary'!O53</f>
    </nc>
  </rcc>
  <rcc rId="3986" sId="3">
    <oc r="L60">
      <f>'K:\2017\Regulatory Filings\CEC IEPR\supply forms\[Diagnostics_v6.3_012617_Middle (Rivalry)_030217_Case 1.xlsx]2012-2035 summary'!P53</f>
    </oc>
    <nc r="L60">
      <f>'K:\2017\Regulatory Filings\CEC IEPR\supply forms\[Diagnostics_v6.3_012617_Middle (Rivalry)_030217_Case 1.xlsx]2012-2035 summary'!P53</f>
    </nc>
  </rcc>
  <rcc rId="3987" sId="3">
    <oc r="M60">
      <f>'K:\2017\Regulatory Filings\CEC IEPR\supply forms\[Diagnostics_v6.3_012617_Middle (Rivalry)_030217_Case 1.xlsx]2012-2035 summary'!Q53</f>
    </oc>
    <nc r="M60">
      <f>'K:\2017\Regulatory Filings\CEC IEPR\supply forms\[Diagnostics_v6.3_012617_Middle (Rivalry)_030217_Case 1.xlsx]2012-2035 summary'!Q53</f>
    </nc>
  </rcc>
  <rcc rId="3988" sId="3">
    <oc r="N60">
      <f>'K:\2017\Regulatory Filings\CEC IEPR\supply forms\[Diagnostics_v6.3_012617_Middle (Rivalry)_030217_Case 1.xlsx]2012-2035 summary'!R53</f>
    </oc>
    <nc r="N60">
      <f>'K:\2017\Regulatory Filings\CEC IEPR\supply forms\[Diagnostics_v6.3_012617_Middle (Rivalry)_030217_Case 1.xlsx]2012-2035 summary'!R53</f>
    </nc>
  </rcc>
  <rcc rId="3989" sId="3">
    <oc r="I64">
      <f>'K:\2017\Regulatory Filings\CEC IEPR\supply forms\[Diagnostics_v6.3_012617_Middle (Rivalry)_030217_Case 1.xlsx]2012-2035 summary'!M30</f>
    </oc>
    <nc r="I64">
      <f>'K:\2017\Regulatory Filings\CEC IEPR\supply forms\[Diagnostics_v6.3_012617_Middle (Rivalry)_030217_Case 1.xlsx]2012-2035 summary'!M30</f>
    </nc>
  </rcc>
  <rcc rId="3990" sId="3">
    <oc r="J64">
      <f>'K:\2017\Regulatory Filings\CEC IEPR\supply forms\[Diagnostics_v6.3_012617_Middle (Rivalry)_030217_Case 1.xlsx]2012-2035 summary'!N30</f>
    </oc>
    <nc r="J64">
      <f>'K:\2017\Regulatory Filings\CEC IEPR\supply forms\[Diagnostics_v6.3_012617_Middle (Rivalry)_030217_Case 1.xlsx]2012-2035 summary'!N30</f>
    </nc>
  </rcc>
  <rcc rId="3991" sId="3">
    <oc r="K64">
      <f>'K:\2017\Regulatory Filings\CEC IEPR\supply forms\[Diagnostics_v6.3_012617_Middle (Rivalry)_030217_Case 1.xlsx]2012-2035 summary'!O30</f>
    </oc>
    <nc r="K64">
      <f>'K:\2017\Regulatory Filings\CEC IEPR\supply forms\[Diagnostics_v6.3_012617_Middle (Rivalry)_030217_Case 1.xlsx]2012-2035 summary'!O30</f>
    </nc>
  </rcc>
  <rcc rId="3992" sId="3">
    <oc r="L64">
      <f>'K:\2017\Regulatory Filings\CEC IEPR\supply forms\[Diagnostics_v6.3_012617_Middle (Rivalry)_030217_Case 1.xlsx]2012-2035 summary'!P30</f>
    </oc>
    <nc r="L64">
      <f>'K:\2017\Regulatory Filings\CEC IEPR\supply forms\[Diagnostics_v6.3_012617_Middle (Rivalry)_030217_Case 1.xlsx]2012-2035 summary'!P30</f>
    </nc>
  </rcc>
  <rcc rId="3993" sId="3">
    <oc r="M64">
      <f>'K:\2017\Regulatory Filings\CEC IEPR\supply forms\[Diagnostics_v6.3_012617_Middle (Rivalry)_030217_Case 1.xlsx]2012-2035 summary'!Q30</f>
    </oc>
    <nc r="M64">
      <f>'K:\2017\Regulatory Filings\CEC IEPR\supply forms\[Diagnostics_v6.3_012617_Middle (Rivalry)_030217_Case 1.xlsx]2012-2035 summary'!Q30</f>
    </nc>
  </rcc>
  <rcc rId="3994" sId="3">
    <oc r="N64">
      <f>'K:\2017\Regulatory Filings\CEC IEPR\supply forms\[Diagnostics_v6.3_012617_Middle (Rivalry)_030217_Case 1.xlsx]2012-2035 summary'!R30</f>
    </oc>
    <nc r="N64">
      <f>'K:\2017\Regulatory Filings\CEC IEPR\supply forms\[Diagnostics_v6.3_012617_Middle (Rivalry)_030217_Case 1.xlsx]2012-2035 summary'!R30</f>
    </nc>
  </rcc>
  <rcc rId="3995" sId="3">
    <oc r="I65">
      <f>'K:\2017\Regulatory Filings\CEC IEPR\supply forms\[Diagnostics_v6.3_012617_Middle (Rivalry)_030217_Case 1.xlsx]2012-2035 summary'!M32</f>
    </oc>
    <nc r="I65">
      <f>'K:\2017\Regulatory Filings\CEC IEPR\supply forms\[Diagnostics_v6.3_012617_Middle (Rivalry)_030217_Case 1.xlsx]2012-2035 summary'!M32</f>
    </nc>
  </rcc>
  <rcc rId="3996" sId="3">
    <oc r="J65">
      <f>'K:\2017\Regulatory Filings\CEC IEPR\supply forms\[Diagnostics_v6.3_012617_Middle (Rivalry)_030217_Case 1.xlsx]2012-2035 summary'!N32</f>
    </oc>
    <nc r="J65">
      <f>'K:\2017\Regulatory Filings\CEC IEPR\supply forms\[Diagnostics_v6.3_012617_Middle (Rivalry)_030217_Case 1.xlsx]2012-2035 summary'!N32</f>
    </nc>
  </rcc>
  <rcc rId="3997" sId="3">
    <oc r="K65">
      <f>'K:\2017\Regulatory Filings\CEC IEPR\supply forms\[Diagnostics_v6.3_012617_Middle (Rivalry)_030217_Case 1.xlsx]2012-2035 summary'!O32</f>
    </oc>
    <nc r="K65">
      <f>'K:\2017\Regulatory Filings\CEC IEPR\supply forms\[Diagnostics_v6.3_012617_Middle (Rivalry)_030217_Case 1.xlsx]2012-2035 summary'!O32</f>
    </nc>
  </rcc>
  <rcc rId="3998" sId="3">
    <oc r="L65">
      <f>'K:\2017\Regulatory Filings\CEC IEPR\supply forms\[Diagnostics_v6.3_012617_Middle (Rivalry)_030217_Case 1.xlsx]2012-2035 summary'!P32</f>
    </oc>
    <nc r="L65">
      <f>'K:\2017\Regulatory Filings\CEC IEPR\supply forms\[Diagnostics_v6.3_012617_Middle (Rivalry)_030217_Case 1.xlsx]2012-2035 summary'!P32</f>
    </nc>
  </rcc>
  <rcc rId="3999" sId="3">
    <oc r="M65">
      <f>'K:\2017\Regulatory Filings\CEC IEPR\supply forms\[Diagnostics_v6.3_012617_Middle (Rivalry)_030217_Case 1.xlsx]2012-2035 summary'!Q32</f>
    </oc>
    <nc r="M65">
      <f>'K:\2017\Regulatory Filings\CEC IEPR\supply forms\[Diagnostics_v6.3_012617_Middle (Rivalry)_030217_Case 1.xlsx]2012-2035 summary'!Q32</f>
    </nc>
  </rcc>
  <rcc rId="4000" sId="3">
    <oc r="N65">
      <f>'K:\2017\Regulatory Filings\CEC IEPR\supply forms\[Diagnostics_v6.3_012617_Middle (Rivalry)_030217_Case 1.xlsx]2012-2035 summary'!R32</f>
    </oc>
    <nc r="N65">
      <f>'K:\2017\Regulatory Filings\CEC IEPR\supply forms\[Diagnostics_v6.3_012617_Middle (Rivalry)_030217_Case 1.xlsx]2012-2035 summary'!R32</f>
    </nc>
  </rcc>
  <rcc rId="4001" sId="3">
    <oc r="I66">
      <f>'K:\2017\Regulatory Filings\CEC IEPR\supply forms\[Diagnostics_v6.3_012617_Middle (Rivalry)_030217_Case 1.xlsx]2012-2035 summary'!M43</f>
    </oc>
    <nc r="I66">
      <f>'K:\2017\Regulatory Filings\CEC IEPR\supply forms\[Diagnostics_v6.3_012617_Middle (Rivalry)_030217_Case 1.xlsx]2012-2035 summary'!M43</f>
    </nc>
  </rcc>
  <rcc rId="4002" sId="3">
    <oc r="J66">
      <f>'K:\2017\Regulatory Filings\CEC IEPR\supply forms\[Diagnostics_v6.3_012617_Middle (Rivalry)_030217_Case 1.xlsx]2012-2035 summary'!N43</f>
    </oc>
    <nc r="J66">
      <f>'K:\2017\Regulatory Filings\CEC IEPR\supply forms\[Diagnostics_v6.3_012617_Middle (Rivalry)_030217_Case 1.xlsx]2012-2035 summary'!N43</f>
    </nc>
  </rcc>
  <rcc rId="4003" sId="3">
    <oc r="K66">
      <f>'K:\2017\Regulatory Filings\CEC IEPR\supply forms\[Diagnostics_v6.3_012617_Middle (Rivalry)_030217_Case 1.xlsx]2012-2035 summary'!O43</f>
    </oc>
    <nc r="K66">
      <f>'K:\2017\Regulatory Filings\CEC IEPR\supply forms\[Diagnostics_v6.3_012617_Middle (Rivalry)_030217_Case 1.xlsx]2012-2035 summary'!O43</f>
    </nc>
  </rcc>
  <rcc rId="4004" sId="3">
    <oc r="L66">
      <f>'K:\2017\Regulatory Filings\CEC IEPR\supply forms\[Diagnostics_v6.3_012617_Middle (Rivalry)_030217_Case 1.xlsx]2012-2035 summary'!P43</f>
    </oc>
    <nc r="L66">
      <f>'K:\2017\Regulatory Filings\CEC IEPR\supply forms\[Diagnostics_v6.3_012617_Middle (Rivalry)_030217_Case 1.xlsx]2012-2035 summary'!P43</f>
    </nc>
  </rcc>
  <rcc rId="4005" sId="3">
    <oc r="M66">
      <f>'K:\2017\Regulatory Filings\CEC IEPR\supply forms\[Diagnostics_v6.3_012617_Middle (Rivalry)_030217_Case 1.xlsx]2012-2035 summary'!Q43</f>
    </oc>
    <nc r="M66">
      <f>'K:\2017\Regulatory Filings\CEC IEPR\supply forms\[Diagnostics_v6.3_012617_Middle (Rivalry)_030217_Case 1.xlsx]2012-2035 summary'!Q43</f>
    </nc>
  </rcc>
  <rcc rId="4006" sId="3">
    <oc r="N66">
      <f>'K:\2017\Regulatory Filings\CEC IEPR\supply forms\[Diagnostics_v6.3_012617_Middle (Rivalry)_030217_Case 1.xlsx]2012-2035 summary'!R43</f>
    </oc>
    <nc r="N66">
      <f>'K:\2017\Regulatory Filings\CEC IEPR\supply forms\[Diagnostics_v6.3_012617_Middle (Rivalry)_030217_Case 1.xlsx]2012-2035 summary'!R43</f>
    </nc>
  </rcc>
  <rcc rId="4007" sId="3">
    <oc r="I73">
      <f>'K:\2017\Regulatory Filings\CEC IEPR\supply forms\[Diagnostics_v6.3_012617_Middle (Rivalry)_030217_Case 1.xlsx]2012-2035 summary'!M62</f>
    </oc>
    <nc r="I73">
      <f>'K:\2017\Regulatory Filings\CEC IEPR\supply forms\[Diagnostics_v6.3_012617_Middle (Rivalry)_030217_Case 1.xlsx]2012-2035 summary'!M62</f>
    </nc>
  </rcc>
  <rcc rId="4008" sId="3">
    <oc r="J73">
      <f>'K:\2017\Regulatory Filings\CEC IEPR\supply forms\[Diagnostics_v6.3_012617_Middle (Rivalry)_030217_Case 1.xlsx]2012-2035 summary'!N62</f>
    </oc>
    <nc r="J73">
      <f>'K:\2017\Regulatory Filings\CEC IEPR\supply forms\[Diagnostics_v6.3_012617_Middle (Rivalry)_030217_Case 1.xlsx]2012-2035 summary'!N62</f>
    </nc>
  </rcc>
  <rcc rId="4009" sId="3">
    <oc r="K73">
      <f>'K:\2017\Regulatory Filings\CEC IEPR\supply forms\[Diagnostics_v6.3_012617_Middle (Rivalry)_030217_Case 1.xlsx]2012-2035 summary'!O62</f>
    </oc>
    <nc r="K73">
      <f>'K:\2017\Regulatory Filings\CEC IEPR\supply forms\[Diagnostics_v6.3_012617_Middle (Rivalry)_030217_Case 1.xlsx]2012-2035 summary'!O62</f>
    </nc>
  </rcc>
  <rcc rId="4010" sId="3">
    <oc r="L73">
      <f>'K:\2017\Regulatory Filings\CEC IEPR\supply forms\[Diagnostics_v6.3_012617_Middle (Rivalry)_030217_Case 1.xlsx]2012-2035 summary'!P62</f>
    </oc>
    <nc r="L73">
      <f>'K:\2017\Regulatory Filings\CEC IEPR\supply forms\[Diagnostics_v6.3_012617_Middle (Rivalry)_030217_Case 1.xlsx]2012-2035 summary'!P62</f>
    </nc>
  </rcc>
  <rcc rId="4011" sId="3">
    <oc r="M73">
      <f>'K:\2017\Regulatory Filings\CEC IEPR\supply forms\[Diagnostics_v6.3_012617_Middle (Rivalry)_030217_Case 1.xlsx]2012-2035 summary'!Q62</f>
    </oc>
    <nc r="M73">
      <f>'K:\2017\Regulatory Filings\CEC IEPR\supply forms\[Diagnostics_v6.3_012617_Middle (Rivalry)_030217_Case 1.xlsx]2012-2035 summary'!Q62</f>
    </nc>
  </rcc>
  <rcc rId="4012" sId="3">
    <oc r="N73">
      <f>'K:\2017\Regulatory Filings\CEC IEPR\supply forms\[Diagnostics_v6.3_012617_Middle (Rivalry)_030217_Case 1.xlsx]2012-2035 summary'!R62</f>
    </oc>
    <nc r="N73">
      <f>'K:\2017\Regulatory Filings\CEC IEPR\supply forms\[Diagnostics_v6.3_012617_Middle (Rivalry)_030217_Case 1.xlsx]2012-2035 summary'!R62</f>
    </nc>
  </rcc>
  <rcc rId="4013" sId="3">
    <oc r="I77">
      <f>'K:\2017\Regulatory Filings\CEC IEPR\supply forms\[Diagnostics_v6.3_012617_Middle (Rivalry)_030217_Case 1.xlsx]2012-2035 summary'!M29</f>
    </oc>
    <nc r="I77">
      <f>'K:\2017\Regulatory Filings\CEC IEPR\supply forms\[Diagnostics_v6.3_012617_Middle (Rivalry)_030217_Case 1.xlsx]2012-2035 summary'!M29</f>
    </nc>
  </rcc>
  <rcc rId="4014" sId="3">
    <oc r="J77">
      <f>'K:\2017\Regulatory Filings\CEC IEPR\supply forms\[Diagnostics_v6.3_012617_Middle (Rivalry)_030217_Case 1.xlsx]2012-2035 summary'!N29</f>
    </oc>
    <nc r="J77">
      <f>'K:\2017\Regulatory Filings\CEC IEPR\supply forms\[Diagnostics_v6.3_012617_Middle (Rivalry)_030217_Case 1.xlsx]2012-2035 summary'!N29</f>
    </nc>
  </rcc>
  <rcc rId="4015" sId="3">
    <oc r="K77">
      <f>'K:\2017\Regulatory Filings\CEC IEPR\supply forms\[Diagnostics_v6.3_012617_Middle (Rivalry)_030217_Case 1.xlsx]2012-2035 summary'!O29</f>
    </oc>
    <nc r="K77">
      <f>'K:\2017\Regulatory Filings\CEC IEPR\supply forms\[Diagnostics_v6.3_012617_Middle (Rivalry)_030217_Case 1.xlsx]2012-2035 summary'!O29</f>
    </nc>
  </rcc>
  <rcc rId="4016" sId="3">
    <oc r="L77">
      <f>'K:\2017\Regulatory Filings\CEC IEPR\supply forms\[Diagnostics_v6.3_012617_Middle (Rivalry)_030217_Case 1.xlsx]2012-2035 summary'!P29</f>
    </oc>
    <nc r="L77">
      <f>'K:\2017\Regulatory Filings\CEC IEPR\supply forms\[Diagnostics_v6.3_012617_Middle (Rivalry)_030217_Case 1.xlsx]2012-2035 summary'!P29</f>
    </nc>
  </rcc>
  <rcc rId="4017" sId="3">
    <oc r="M77">
      <f>'K:\2017\Regulatory Filings\CEC IEPR\supply forms\[Diagnostics_v6.3_012617_Middle (Rivalry)_030217_Case 1.xlsx]2012-2035 summary'!Q29</f>
    </oc>
    <nc r="M77">
      <f>'K:\2017\Regulatory Filings\CEC IEPR\supply forms\[Diagnostics_v6.3_012617_Middle (Rivalry)_030217_Case 1.xlsx]2012-2035 summary'!Q29</f>
    </nc>
  </rcc>
  <rcc rId="4018" sId="3">
    <oc r="N77">
      <f>'K:\2017\Regulatory Filings\CEC IEPR\supply forms\[Diagnostics_v6.3_012617_Middle (Rivalry)_030217_Case 1.xlsx]2012-2035 summary'!R29</f>
    </oc>
    <nc r="N77">
      <f>'K:\2017\Regulatory Filings\CEC IEPR\supply forms\[Diagnostics_v6.3_012617_Middle (Rivalry)_030217_Case 1.xlsx]2012-2035 summary'!R29</f>
    </nc>
  </rcc>
  <rcc rId="4019" sId="3">
    <oc r="I80">
      <f>'K:\2017\Regulatory Filings\CEC IEPR\supply forms\[Diagnostics_v6.3_012617_Middle (Rivalry)_030217_Case 1.xlsx]2012-2035 summary'!M25-I55</f>
    </oc>
    <nc r="I80">
      <f>'K:\2017\Regulatory Filings\CEC IEPR\supply forms\[Diagnostics_v6.3_012617_Middle (Rivalry)_030217_Case 1.xlsx]2012-2035 summary'!M25-I55</f>
    </nc>
  </rcc>
  <rcc rId="4020" sId="3">
    <oc r="J80">
      <f>'K:\2017\Regulatory Filings\CEC IEPR\supply forms\[Diagnostics_v6.3_012617_Middle (Rivalry)_030217_Case 1.xlsx]2012-2035 summary'!N25-J55</f>
    </oc>
    <nc r="J80">
      <f>'K:\2017\Regulatory Filings\CEC IEPR\supply forms\[Diagnostics_v6.3_012617_Middle (Rivalry)_030217_Case 1.xlsx]2012-2035 summary'!N25-J55</f>
    </nc>
  </rcc>
  <rcc rId="4021" sId="3">
    <oc r="K80">
      <f>'K:\2017\Regulatory Filings\CEC IEPR\supply forms\[Diagnostics_v6.3_012617_Middle (Rivalry)_030217_Case 1.xlsx]2012-2035 summary'!O25-K55</f>
    </oc>
    <nc r="K80">
      <f>'K:\2017\Regulatory Filings\CEC IEPR\supply forms\[Diagnostics_v6.3_012617_Middle (Rivalry)_030217_Case 1.xlsx]2012-2035 summary'!O25-K55</f>
    </nc>
  </rcc>
  <rcc rId="4022" sId="3">
    <oc r="L80">
      <f>'K:\2017\Regulatory Filings\CEC IEPR\supply forms\[Diagnostics_v6.3_012617_Middle (Rivalry)_030217_Case 1.xlsx]2012-2035 summary'!P25-L55</f>
    </oc>
    <nc r="L80">
      <f>'K:\2017\Regulatory Filings\CEC IEPR\supply forms\[Diagnostics_v6.3_012617_Middle (Rivalry)_030217_Case 1.xlsx]2012-2035 summary'!P25-L55</f>
    </nc>
  </rcc>
  <rcc rId="4023" sId="3">
    <oc r="M80">
      <f>'K:\2017\Regulatory Filings\CEC IEPR\supply forms\[Diagnostics_v6.3_012617_Middle (Rivalry)_030217_Case 1.xlsx]2012-2035 summary'!Q25-M55</f>
    </oc>
    <nc r="M80">
      <f>'K:\2017\Regulatory Filings\CEC IEPR\supply forms\[Diagnostics_v6.3_012617_Middle (Rivalry)_030217_Case 1.xlsx]2012-2035 summary'!Q25-M55</f>
    </nc>
  </rcc>
  <rcc rId="4024" sId="3">
    <oc r="N80">
      <f>'K:\2017\Regulatory Filings\CEC IEPR\supply forms\[Diagnostics_v6.3_012617_Middle (Rivalry)_030217_Case 1.xlsx]2012-2035 summary'!R25-N55</f>
    </oc>
    <nc r="N80">
      <f>'K:\2017\Regulatory Filings\CEC IEPR\supply forms\[Diagnostics_v6.3_012617_Middle (Rivalry)_030217_Case 1.xlsx]2012-2035 summary'!R25-N55</f>
    </nc>
  </rcc>
  <rcc rId="4025" sId="2">
    <nc r="O70" t="inlineStr">
      <is>
        <t>starting 2020 Shell Renew Gas volume increase from 182 MMBtu to 2660 MMBtu, 2018-Timberline volume increase from 1100 to 2000 MMBtu</t>
      </is>
    </nc>
  </rcc>
  <rfmt sheetId="2" sqref="O1:O1048576">
    <dxf>
      <alignment wrapText="1" readingOrder="0"/>
    </dxf>
  </rfmt>
  <rfmt sheetId="2" sqref="A1:XFD1048576">
    <dxf>
      <alignment vertical="bottom" indent="0" readingOrder="0"/>
    </dxf>
  </rfmt>
  <rfmt sheetId="2" sqref="A1:XFD1048576">
    <dxf>
      <alignment vertical="center" readingOrder="0"/>
    </dxf>
  </rfmt>
  <rfmt sheetId="2" sqref="O7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26" sId="2">
    <nc r="O29" t="inlineStr">
      <is>
        <t>stating 2020: more renew gas burned at CPP</t>
      </is>
    </nc>
  </rcc>
  <rfmt sheetId="2" sqref="O2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2" cell="C84" guid="{00000000-0000-0000-0000-000000000000}" action="delete" author="Piyush Amin"/>
  <rcc rId="4034" sId="2" odxf="1" dxf="1">
    <oc r="C84">
      <v>976</v>
    </oc>
    <nc r="C84">
      <f>'K:\2017\Regulatory Filings\CEC IEPR\supply forms\[2015-2020 RAR JUNE 2015 Update.xlsm]2015 Load Resource'!$L$73</f>
    </nc>
    <ndxf>
      <fill>
        <patternFill patternType="none">
          <bgColor indexed="65"/>
        </patternFill>
      </fill>
    </ndxf>
  </rcc>
  <rcc rId="4035" sId="2" odxf="1" dxf="1">
    <oc r="D84">
      <v>1029</v>
    </oc>
    <nc r="D84">
      <f>'K:\2017\Regulatory Filings\CEC IEPR\supply forms\[2016-2021 RAR 2017 BUDGET RUN - FINAL.xlsm]2016 Load Resource'!$L$65</f>
    </nc>
    <ndxf>
      <fill>
        <patternFill patternType="none">
          <bgColor indexed="65"/>
        </patternFill>
      </fill>
    </ndxf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3" sId="2" odxf="1" dxf="1">
    <nc r="O84" t="inlineStr">
      <is>
        <t>2015 &amp; 2016 - CRM RAR file, 2017-2026 is a plug to balance demand vs supply.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scheme val="none"/>
      </font>
    </ndxf>
  </rcc>
  <rfmt sheetId="2" sqref="O8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044" sId="2">
    <oc r="E29">
      <f>'K:\2017\Regulatory Filings\CEC IEPR\supply forms\[SMUD_2017_IEPR_Supply_Forms - CF Edits.xlsx]S-1 CRATs'!E29</f>
    </oc>
    <nc r="E29">
      <f>'K:\2017\Regulatory Filings\CEC IEPR\supply forms\[SMUD_2017_IEPR_Supply_Forms - CF Edits.xlsx]S-1 CRATs'!E29</f>
    </nc>
  </rcc>
  <rcc rId="4045" sId="2">
    <oc r="F29">
      <f>'K:\2017\Regulatory Filings\CEC IEPR\supply forms\[SMUD_2017_IEPR_Supply_Forms - CF Edits.xlsx]S-1 CRATs'!F29</f>
    </oc>
    <nc r="F29">
      <f>'K:\2017\Regulatory Filings\CEC IEPR\supply forms\[SMUD_2017_IEPR_Supply_Forms - CF Edits.xlsx]S-1 CRATs'!F29</f>
    </nc>
  </rcc>
  <rcc rId="4046" sId="2">
    <oc r="G29">
      <f>'K:\2017\Regulatory Filings\CEC IEPR\supply forms\[SMUD_2017_IEPR_Supply_Forms - CF Edits.xlsx]S-1 CRATs'!G29</f>
    </oc>
    <nc r="G29">
      <f>'K:\2017\Regulatory Filings\CEC IEPR\supply forms\[SMUD_2017_IEPR_Supply_Forms - CF Edits.xlsx]S-1 CRATs'!G29</f>
    </nc>
  </rcc>
  <rcc rId="4047" sId="2">
    <oc r="H29">
      <f>'K:\2017\Regulatory Filings\CEC IEPR\supply forms\[SMUD_2017_IEPR_Supply_Forms - CF Edits.xlsx]S-1 CRATs'!H29</f>
    </oc>
    <nc r="H29">
      <f>'K:\2017\Regulatory Filings\CEC IEPR\supply forms\[SMUD_2017_IEPR_Supply_Forms - CF Edits.xlsx]S-1 CRATs'!H29</f>
    </nc>
  </rcc>
  <rcc rId="4048" sId="2">
    <oc r="E30">
      <f>'K:\2017\Regulatory Filings\CEC IEPR\supply forms\[SMUD_2017_IEPR_Supply_Forms - CF Edits.xlsx]S-1 CRATs'!E30</f>
    </oc>
    <nc r="E30">
      <f>'K:\2017\Regulatory Filings\CEC IEPR\supply forms\[SMUD_2017_IEPR_Supply_Forms - CF Edits.xlsx]S-1 CRATs'!E30</f>
    </nc>
  </rcc>
  <rcc rId="4049" sId="2">
    <oc r="F30">
      <f>'K:\2017\Regulatory Filings\CEC IEPR\supply forms\[SMUD_2017_IEPR_Supply_Forms - CF Edits.xlsx]S-1 CRATs'!F30</f>
    </oc>
    <nc r="F30">
      <f>'K:\2017\Regulatory Filings\CEC IEPR\supply forms\[SMUD_2017_IEPR_Supply_Forms - CF Edits.xlsx]S-1 CRATs'!F30</f>
    </nc>
  </rcc>
  <rcc rId="4050" sId="2">
    <oc r="G30">
      <f>'K:\2017\Regulatory Filings\CEC IEPR\supply forms\[SMUD_2017_IEPR_Supply_Forms - CF Edits.xlsx]S-1 CRATs'!G30</f>
    </oc>
    <nc r="G30">
      <f>'K:\2017\Regulatory Filings\CEC IEPR\supply forms\[SMUD_2017_IEPR_Supply_Forms - CF Edits.xlsx]S-1 CRATs'!G30</f>
    </nc>
  </rcc>
  <rcc rId="4051" sId="2">
    <oc r="H30">
      <f>'K:\2017\Regulatory Filings\CEC IEPR\supply forms\[SMUD_2017_IEPR_Supply_Forms - CF Edits.xlsx]S-1 CRATs'!H30</f>
    </oc>
    <nc r="H30">
      <f>'K:\2017\Regulatory Filings\CEC IEPR\supply forms\[SMUD_2017_IEPR_Supply_Forms - CF Edits.xlsx]S-1 CRATs'!H30</f>
    </nc>
  </rcc>
  <rcc rId="4052" sId="2">
    <oc r="E31">
      <f>'K:\2017\Regulatory Filings\CEC IEPR\supply forms\[SMUD_2017_IEPR_Supply_Forms - CF Edits.xlsx]S-1 CRATs'!E31</f>
    </oc>
    <nc r="E31">
      <f>'K:\2017\Regulatory Filings\CEC IEPR\supply forms\[SMUD_2017_IEPR_Supply_Forms - CF Edits.xlsx]S-1 CRATs'!E31</f>
    </nc>
  </rcc>
  <rcc rId="4053" sId="2">
    <oc r="F31">
      <f>'K:\2017\Regulatory Filings\CEC IEPR\supply forms\[SMUD_2017_IEPR_Supply_Forms - CF Edits.xlsx]S-1 CRATs'!F31</f>
    </oc>
    <nc r="F31">
      <f>'K:\2017\Regulatory Filings\CEC IEPR\supply forms\[SMUD_2017_IEPR_Supply_Forms - CF Edits.xlsx]S-1 CRATs'!F31</f>
    </nc>
  </rcc>
  <rcc rId="4054" sId="2">
    <oc r="G31">
      <f>'K:\2017\Regulatory Filings\CEC IEPR\supply forms\[SMUD_2017_IEPR_Supply_Forms - CF Edits.xlsx]S-1 CRATs'!G31</f>
    </oc>
    <nc r="G31">
      <f>'K:\2017\Regulatory Filings\CEC IEPR\supply forms\[SMUD_2017_IEPR_Supply_Forms - CF Edits.xlsx]S-1 CRATs'!G31</f>
    </nc>
  </rcc>
  <rcc rId="4055" sId="2">
    <oc r="H31">
      <f>'K:\2017\Regulatory Filings\CEC IEPR\supply forms\[SMUD_2017_IEPR_Supply_Forms - CF Edits.xlsx]S-1 CRATs'!H31</f>
    </oc>
    <nc r="H31">
      <f>'K:\2017\Regulatory Filings\CEC IEPR\supply forms\[SMUD_2017_IEPR_Supply_Forms - CF Edits.xlsx]S-1 CRATs'!H31</f>
    </nc>
  </rcc>
  <rcc rId="4056" sId="2">
    <oc r="E32">
      <f>'K:\2017\Regulatory Filings\CEC IEPR\supply forms\[SMUD_2017_IEPR_Supply_Forms - CF Edits.xlsx]S-1 CRATs'!E32</f>
    </oc>
    <nc r="E32">
      <f>'K:\2017\Regulatory Filings\CEC IEPR\supply forms\[SMUD_2017_IEPR_Supply_Forms - CF Edits.xlsx]S-1 CRATs'!E32</f>
    </nc>
  </rcc>
  <rcc rId="4057" sId="2">
    <oc r="F32">
      <f>'K:\2017\Regulatory Filings\CEC IEPR\supply forms\[SMUD_2017_IEPR_Supply_Forms - CF Edits.xlsx]S-1 CRATs'!F32</f>
    </oc>
    <nc r="F32">
      <f>'K:\2017\Regulatory Filings\CEC IEPR\supply forms\[SMUD_2017_IEPR_Supply_Forms - CF Edits.xlsx]S-1 CRATs'!F32</f>
    </nc>
  </rcc>
  <rcc rId="4058" sId="2">
    <oc r="G32">
      <f>'K:\2017\Regulatory Filings\CEC IEPR\supply forms\[SMUD_2017_IEPR_Supply_Forms - CF Edits.xlsx]S-1 CRATs'!G32</f>
    </oc>
    <nc r="G32">
      <f>'K:\2017\Regulatory Filings\CEC IEPR\supply forms\[SMUD_2017_IEPR_Supply_Forms - CF Edits.xlsx]S-1 CRATs'!G32</f>
    </nc>
  </rcc>
  <rcc rId="4059" sId="2">
    <oc r="H32">
      <f>'K:\2017\Regulatory Filings\CEC IEPR\supply forms\[SMUD_2017_IEPR_Supply_Forms - CF Edits.xlsx]S-1 CRATs'!H32</f>
    </oc>
    <nc r="H32">
      <f>'K:\2017\Regulatory Filings\CEC IEPR\supply forms\[SMUD_2017_IEPR_Supply_Forms - CF Edits.xlsx]S-1 CRATs'!H32</f>
    </nc>
  </rcc>
  <rcc rId="4060" sId="2">
    <oc r="E33">
      <f>'K:\2017\Regulatory Filings\CEC IEPR\supply forms\[SMUD_2017_IEPR_Supply_Forms - CF Edits.xlsx]S-1 CRATs'!E33</f>
    </oc>
    <nc r="E33">
      <f>'K:\2017\Regulatory Filings\CEC IEPR\supply forms\[SMUD_2017_IEPR_Supply_Forms - CF Edits.xlsx]S-1 CRATs'!E33</f>
    </nc>
  </rcc>
  <rcc rId="4061" sId="2">
    <oc r="F33">
      <f>'K:\2017\Regulatory Filings\CEC IEPR\supply forms\[SMUD_2017_IEPR_Supply_Forms - CF Edits.xlsx]S-1 CRATs'!F33</f>
    </oc>
    <nc r="F33">
      <f>'K:\2017\Regulatory Filings\CEC IEPR\supply forms\[SMUD_2017_IEPR_Supply_Forms - CF Edits.xlsx]S-1 CRATs'!F33</f>
    </nc>
  </rcc>
  <rcc rId="4062" sId="2">
    <oc r="G33">
      <f>'K:\2017\Regulatory Filings\CEC IEPR\supply forms\[SMUD_2017_IEPR_Supply_Forms - CF Edits.xlsx]S-1 CRATs'!G33</f>
    </oc>
    <nc r="G33">
      <f>'K:\2017\Regulatory Filings\CEC IEPR\supply forms\[SMUD_2017_IEPR_Supply_Forms - CF Edits.xlsx]S-1 CRATs'!G33</f>
    </nc>
  </rcc>
  <rcc rId="4063" sId="2">
    <oc r="H33">
      <f>'K:\2017\Regulatory Filings\CEC IEPR\supply forms\[SMUD_2017_IEPR_Supply_Forms - CF Edits.xlsx]S-1 CRATs'!H33</f>
    </oc>
    <nc r="H33">
      <f>'K:\2017\Regulatory Filings\CEC IEPR\supply forms\[SMUD_2017_IEPR_Supply_Forms - CF Edits.xlsx]S-1 CRATs'!H33</f>
    </nc>
  </rcc>
  <rcc rId="4064" sId="2">
    <oc r="E55">
      <f>'K:\2017\Regulatory Filings\CEC IEPR\supply forms\[SMUD_2017_IEPR_Supply_Forms - CF Edits.xlsx]S-1 CRATs'!E64</f>
    </oc>
    <nc r="E55">
      <f>'K:\2017\Regulatory Filings\CEC IEPR\supply forms\[SMUD_2017_IEPR_Supply_Forms - CF Edits.xlsx]S-1 CRATs'!E64</f>
    </nc>
  </rcc>
  <rcc rId="4065" sId="2">
    <oc r="E56">
      <f>'K:\2017\Regulatory Filings\CEC IEPR\supply forms\[SMUD_2017_IEPR_Supply_Forms - CF Edits.xlsx]S-1 CRATs'!E65</f>
    </oc>
    <nc r="E56">
      <f>'K:\2017\Regulatory Filings\CEC IEPR\supply forms\[SMUD_2017_IEPR_Supply_Forms - CF Edits.xlsx]S-1 CRATs'!E65</f>
    </nc>
  </rcc>
  <rcc rId="4066" sId="2">
    <oc r="E57">
      <f>'K:\2017\Regulatory Filings\CEC IEPR\supply forms\[SMUD_2017_IEPR_Supply_Forms - CF Edits.xlsx]S-1 CRATs'!E66</f>
    </oc>
    <nc r="E57">
      <f>'K:\2017\Regulatory Filings\CEC IEPR\supply forms\[SMUD_2017_IEPR_Supply_Forms - CF Edits.xlsx]S-1 CRATs'!E66</f>
    </nc>
  </rcc>
  <rcc rId="4067" sId="2">
    <oc r="E58">
      <f>'K:\2017\Regulatory Filings\CEC IEPR\supply forms\[SMUD_2017_IEPR_Supply_Forms - CF Edits.xlsx]S-1 CRATs'!E67</f>
    </oc>
    <nc r="E58">
      <f>'K:\2017\Regulatory Filings\CEC IEPR\supply forms\[SMUD_2017_IEPR_Supply_Forms - CF Edits.xlsx]S-1 CRATs'!E67</f>
    </nc>
  </rcc>
  <rcc rId="4068" sId="2">
    <oc r="E59">
      <f>'K:\2017\Regulatory Filings\CEC IEPR\supply forms\[SMUD_2017_IEPR_Supply_Forms - CF Edits.xlsx]S-1 CRATs'!E68</f>
    </oc>
    <nc r="E59">
      <f>'K:\2017\Regulatory Filings\CEC IEPR\supply forms\[SMUD_2017_IEPR_Supply_Forms - CF Edits.xlsx]S-1 CRATs'!E68</f>
    </nc>
  </rcc>
  <rcc rId="4069" sId="2">
    <oc r="E60">
      <f>'K:\2017\Regulatory Filings\CEC IEPR\supply forms\[SMUD_2017_IEPR_Supply_Forms - CF Edits.xlsx]S-1 CRATs'!E69</f>
    </oc>
    <nc r="E60">
      <f>'K:\2017\Regulatory Filings\CEC IEPR\supply forms\[SMUD_2017_IEPR_Supply_Forms - CF Edits.xlsx]S-1 CRATs'!E69</f>
    </nc>
  </rcc>
  <rcc rId="4070" sId="2">
    <oc r="E61">
      <f>'K:\2017\Regulatory Filings\CEC IEPR\supply forms\[SMUD_2017_IEPR_Supply_Forms - CF Edits.xlsx]S-1 CRATs'!E70</f>
    </oc>
    <nc r="E61">
      <f>'K:\2017\Regulatory Filings\CEC IEPR\supply forms\[SMUD_2017_IEPR_Supply_Forms - CF Edits.xlsx]S-1 CRATs'!E70</f>
    </nc>
  </rcc>
  <rcc rId="4071" sId="2">
    <oc r="E62">
      <f>'K:\2017\Regulatory Filings\CEC IEPR\supply forms\[SMUD_2017_IEPR_Supply_Forms - CF Edits.xlsx]S-1 CRATs'!E71</f>
    </oc>
    <nc r="E62">
      <f>'K:\2017\Regulatory Filings\CEC IEPR\supply forms\[SMUD_2017_IEPR_Supply_Forms - CF Edits.xlsx]S-1 CRATs'!E71</f>
    </nc>
  </rcc>
  <rcc rId="4072" sId="2">
    <oc r="E63">
      <f>'K:\2017\Regulatory Filings\CEC IEPR\supply forms\[SMUD_2017_IEPR_Supply_Forms - CF Edits.xlsx]S-1 CRATs'!E72</f>
    </oc>
    <nc r="E63">
      <f>'K:\2017\Regulatory Filings\CEC IEPR\supply forms\[SMUD_2017_IEPR_Supply_Forms - CF Edits.xlsx]S-1 CRATs'!E72</f>
    </nc>
  </rcc>
  <rcc rId="4073" sId="2">
    <oc r="E64">
      <f>'K:\2017\Regulatory Filings\CEC IEPR\supply forms\[SMUD_2017_IEPR_Supply_Forms - CF Edits.xlsx]S-1 CRATs'!E73</f>
    </oc>
    <nc r="E64">
      <f>'K:\2017\Regulatory Filings\CEC IEPR\supply forms\[SMUD_2017_IEPR_Supply_Forms - CF Edits.xlsx]S-1 CRATs'!E73</f>
    </nc>
  </rcc>
  <rcc rId="4074" sId="2">
    <oc r="E65">
      <f>'K:\2017\Regulatory Filings\CEC IEPR\supply forms\[SMUD_2017_IEPR_Supply_Forms - CF Edits.xlsx]S-1 CRATs'!E74</f>
    </oc>
    <nc r="E65">
      <f>'K:\2017\Regulatory Filings\CEC IEPR\supply forms\[SMUD_2017_IEPR_Supply_Forms - CF Edits.xlsx]S-1 CRATs'!E74</f>
    </nc>
  </rcc>
  <rcc rId="4075" sId="2">
    <oc r="E66">
      <f>'K:\2017\Regulatory Filings\CEC IEPR\supply forms\[SMUD_2017_IEPR_Supply_Forms - CF Edits.xlsx]S-1 CRATs'!E75</f>
    </oc>
    <nc r="E66">
      <f>'K:\2017\Regulatory Filings\CEC IEPR\supply forms\[SMUD_2017_IEPR_Supply_Forms - CF Edits.xlsx]S-1 CRATs'!E75</f>
    </nc>
  </rcc>
  <rcc rId="4076" sId="2">
    <oc r="E67">
      <f>'K:\2017\Regulatory Filings\CEC IEPR\supply forms\[SMUD_2017_IEPR_Supply_Forms - CF Edits.xlsx]S-1 CRATs'!E76</f>
    </oc>
    <nc r="E67">
      <f>'K:\2017\Regulatory Filings\CEC IEPR\supply forms\[SMUD_2017_IEPR_Supply_Forms - CF Edits.xlsx]S-1 CRATs'!E76</f>
    </nc>
  </rcc>
  <rcc rId="4077" sId="2">
    <oc r="E68">
      <f>'K:\2017\Regulatory Filings\CEC IEPR\supply forms\[SMUD_2017_IEPR_Supply_Forms - CF Edits.xlsx]S-1 CRATs'!E77</f>
    </oc>
    <nc r="E68">
      <f>'K:\2017\Regulatory Filings\CEC IEPR\supply forms\[SMUD_2017_IEPR_Supply_Forms - CF Edits.xlsx]S-1 CRATs'!E77</f>
    </nc>
  </rcc>
  <rcc rId="4078" sId="2">
    <oc r="E69">
      <f>'K:\2017\Regulatory Filings\CEC IEPR\supply forms\[SMUD_2017_IEPR_Supply_Forms - CF Edits.xlsx]S-1 CRATs'!E78</f>
    </oc>
    <nc r="E69">
      <f>'K:\2017\Regulatory Filings\CEC IEPR\supply forms\[SMUD_2017_IEPR_Supply_Forms - CF Edits.xlsx]S-1 CRATs'!E78</f>
    </nc>
  </rcc>
  <rcc rId="4079" sId="2">
    <oc r="E70">
      <f>'K:\2017\Regulatory Filings\CEC IEPR\supply forms\[SMUD_2017_IEPR_Supply_Forms - CF Edits.xlsx]S-1 CRATs'!E79</f>
    </oc>
    <nc r="E70">
      <f>'K:\2017\Regulatory Filings\CEC IEPR\supply forms\[SMUD_2017_IEPR_Supply_Forms - CF Edits.xlsx]S-1 CRATs'!E79</f>
    </nc>
  </rcc>
  <rcc rId="4080" sId="2">
    <oc r="E71">
      <f>'K:\2017\Regulatory Filings\CEC IEPR\supply forms\[SMUD_2017_IEPR_Supply_Forms - CF Edits.xlsx]S-1 CRATs'!E80</f>
    </oc>
    <nc r="E71">
      <f>'K:\2017\Regulatory Filings\CEC IEPR\supply forms\[SMUD_2017_IEPR_Supply_Forms - CF Edits.xlsx]S-1 CRATs'!E80</f>
    </nc>
  </rcc>
  <rcc rId="4081" sId="2">
    <oc r="E72">
      <f>'K:\2017\Regulatory Filings\CEC IEPR\supply forms\[SMUD_2017_IEPR_Supply_Forms - CF Edits.xlsx]S-1 CRATs'!E81</f>
    </oc>
    <nc r="E72">
      <f>'K:\2017\Regulatory Filings\CEC IEPR\supply forms\[SMUD_2017_IEPR_Supply_Forms - CF Edits.xlsx]S-1 CRATs'!E81</f>
    </nc>
  </rcc>
  <rcc rId="4082" sId="2">
    <oc r="E73">
      <f>'K:\2017\Regulatory Filings\CEC IEPR\supply forms\[SMUD_2017_IEPR_Supply_Forms - CF Edits.xlsx]S-1 CRATs'!E82</f>
    </oc>
    <nc r="E73">
      <f>'K:\2017\Regulatory Filings\CEC IEPR\supply forms\[SMUD_2017_IEPR_Supply_Forms - CF Edits.xlsx]S-1 CRATs'!E82</f>
    </nc>
  </rcc>
  <rcc rId="4083" sId="2">
    <oc r="E74">
      <f>'K:\2017\Regulatory Filings\CEC IEPR\supply forms\[SMUD_2017_IEPR_Supply_Forms - CF Edits.xlsx]S-1 CRATs'!E83</f>
    </oc>
    <nc r="E74">
      <f>'K:\2017\Regulatory Filings\CEC IEPR\supply forms\[SMUD_2017_IEPR_Supply_Forms - CF Edits.xlsx]S-1 CRATs'!E83</f>
    </nc>
  </rcc>
  <rcc rId="4084" sId="2">
    <oc r="E75">
      <f>'K:\2017\Regulatory Filings\CEC IEPR\supply forms\[SMUD_2017_IEPR_Supply_Forms - CF Edits.xlsx]S-1 CRATs'!E84</f>
    </oc>
    <nc r="E75">
      <f>'K:\2017\Regulatory Filings\CEC IEPR\supply forms\[SMUD_2017_IEPR_Supply_Forms - CF Edits.xlsx]S-1 CRATs'!E84</f>
    </nc>
  </rcc>
  <rcc rId="4085" sId="2">
    <oc r="E76">
      <f>'K:\2017\Regulatory Filings\CEC IEPR\supply forms\[SMUD_2017_IEPR_Supply_Forms - CF Edits.xlsx]S-1 CRATs'!E85</f>
    </oc>
    <nc r="E76">
      <f>'K:\2017\Regulatory Filings\CEC IEPR\supply forms\[SMUD_2017_IEPR_Supply_Forms - CF Edits.xlsx]S-1 CRATs'!E85</f>
    </nc>
  </rcc>
  <rcc rId="4086" sId="2">
    <oc r="E77">
      <f>'K:\2017\Regulatory Filings\CEC IEPR\supply forms\[SMUD_2017_IEPR_Supply_Forms - CF Edits.xlsx]S-1 CRATs'!E86</f>
    </oc>
    <nc r="E77">
      <f>'K:\2017\Regulatory Filings\CEC IEPR\supply forms\[SMUD_2017_IEPR_Supply_Forms - CF Edits.xlsx]S-1 CRATs'!E86</f>
    </nc>
  </rcc>
  <rcc rId="4087" sId="2">
    <oc r="E78">
      <f>SUM(E79:E83)</f>
    </oc>
    <nc r="E78">
      <f>SUM(E79:E83)</f>
    </nc>
  </rcc>
  <rcc rId="4088" sId="2">
    <oc r="E80">
      <f>'K:\2017\Regulatory Filings\CEC IEPR\supply forms\[SMUD_2017_IEPR_Supply_Forms - CF Edits.xlsx]S-1 CRATs'!E94</f>
    </oc>
    <nc r="E80">
      <f>'K:\2017\Regulatory Filings\CEC IEPR\supply forms\[SMUD_2017_IEPR_Supply_Forms - CF Edits.xlsx]S-1 CRATs'!E94</f>
    </nc>
  </rcc>
  <rcc rId="4089" sId="2">
    <oc r="E81">
      <f>'K:\2017\Regulatory Filings\CEC IEPR\supply forms\[SMUD_2017_IEPR_Supply_Forms - CF Edits.xlsx]S-1 CRATs'!E95</f>
    </oc>
    <nc r="E81">
      <f>'K:\2017\Regulatory Filings\CEC IEPR\supply forms\[SMUD_2017_IEPR_Supply_Forms - CF Edits.xlsx]S-1 CRATs'!E95</f>
    </nc>
  </rcc>
  <rcc rId="4090" sId="2">
    <oc r="E82">
      <f>'K:\2017\Regulatory Filings\CEC IEPR\supply forms\[SMUD_2017_IEPR_Supply_Forms - CF Edits.xlsx]S-1 CRATs'!E96</f>
    </oc>
    <nc r="E82">
      <f>'K:\2017\Regulatory Filings\CEC IEPR\supply forms\[SMUD_2017_IEPR_Supply_Forms - CF Edits.xlsx]S-1 CRATs'!E96</f>
    </nc>
  </rcc>
  <rcc rId="4091" sId="2">
    <oc r="H55">
      <f>'K:\2017\Regulatory Filings\CEC IEPR\supply forms\[SMUD_2017_IEPR_Supply_Forms - CF Edits.xlsx]S-1 CRATs'!H64</f>
    </oc>
    <nc r="H55">
      <f>'K:\2017\Regulatory Filings\CEC IEPR\supply forms\[SMUD_2017_IEPR_Supply_Forms - CF Edits.xlsx]S-1 CRATs'!H64</f>
    </nc>
  </rcc>
  <rcc rId="4092" sId="2">
    <oc r="H56">
      <f>'K:\2017\Regulatory Filings\CEC IEPR\supply forms\[SMUD_2017_IEPR_Supply_Forms - CF Edits.xlsx]S-1 CRATs'!H65</f>
    </oc>
    <nc r="H56">
      <f>'K:\2017\Regulatory Filings\CEC IEPR\supply forms\[SMUD_2017_IEPR_Supply_Forms - CF Edits.xlsx]S-1 CRATs'!H65</f>
    </nc>
  </rcc>
  <rcc rId="4093" sId="2">
    <oc r="H57">
      <f>'K:\2017\Regulatory Filings\CEC IEPR\supply forms\[SMUD_2017_IEPR_Supply_Forms - CF Edits.xlsx]S-1 CRATs'!H66</f>
    </oc>
    <nc r="H57">
      <f>'K:\2017\Regulatory Filings\CEC IEPR\supply forms\[SMUD_2017_IEPR_Supply_Forms - CF Edits.xlsx]S-1 CRATs'!H66</f>
    </nc>
  </rcc>
  <rcc rId="4094" sId="2">
    <oc r="H58">
      <f>'K:\2017\Regulatory Filings\CEC IEPR\supply forms\[SMUD_2017_IEPR_Supply_Forms - CF Edits.xlsx]S-1 CRATs'!H67</f>
    </oc>
    <nc r="H58">
      <f>'K:\2017\Regulatory Filings\CEC IEPR\supply forms\[SMUD_2017_IEPR_Supply_Forms - CF Edits.xlsx]S-1 CRATs'!H67</f>
    </nc>
  </rcc>
  <rcc rId="4095" sId="2">
    <oc r="H59">
      <f>'K:\2017\Regulatory Filings\CEC IEPR\supply forms\[SMUD_2017_IEPR_Supply_Forms - CF Edits.xlsx]S-1 CRATs'!H68</f>
    </oc>
    <nc r="H59">
      <f>'K:\2017\Regulatory Filings\CEC IEPR\supply forms\[SMUD_2017_IEPR_Supply_Forms - CF Edits.xlsx]S-1 CRATs'!H68</f>
    </nc>
  </rcc>
  <rcc rId="4096" sId="2">
    <oc r="H60">
      <f>'K:\2017\Regulatory Filings\CEC IEPR\supply forms\[SMUD_2017_IEPR_Supply_Forms - CF Edits.xlsx]S-1 CRATs'!H69</f>
    </oc>
    <nc r="H60">
      <f>'K:\2017\Regulatory Filings\CEC IEPR\supply forms\[SMUD_2017_IEPR_Supply_Forms - CF Edits.xlsx]S-1 CRATs'!H69</f>
    </nc>
  </rcc>
  <rcc rId="4097" sId="2">
    <oc r="H61">
      <f>'K:\2017\Regulatory Filings\CEC IEPR\supply forms\[SMUD_2017_IEPR_Supply_Forms - CF Edits.xlsx]S-1 CRATs'!H70</f>
    </oc>
    <nc r="H61">
      <f>'K:\2017\Regulatory Filings\CEC IEPR\supply forms\[SMUD_2017_IEPR_Supply_Forms - CF Edits.xlsx]S-1 CRATs'!H70</f>
    </nc>
  </rcc>
  <rcc rId="4098" sId="2">
    <oc r="H62">
      <f>'K:\2017\Regulatory Filings\CEC IEPR\supply forms\[SMUD_2017_IEPR_Supply_Forms - CF Edits.xlsx]S-1 CRATs'!H71</f>
    </oc>
    <nc r="H62">
      <f>'K:\2017\Regulatory Filings\CEC IEPR\supply forms\[SMUD_2017_IEPR_Supply_Forms - CF Edits.xlsx]S-1 CRATs'!H71</f>
    </nc>
  </rcc>
  <rcc rId="4099" sId="2">
    <oc r="H63">
      <f>'K:\2017\Regulatory Filings\CEC IEPR\supply forms\[SMUD_2017_IEPR_Supply_Forms - CF Edits.xlsx]S-1 CRATs'!H72</f>
    </oc>
    <nc r="H63">
      <f>'K:\2017\Regulatory Filings\CEC IEPR\supply forms\[SMUD_2017_IEPR_Supply_Forms - CF Edits.xlsx]S-1 CRATs'!H72</f>
    </nc>
  </rcc>
  <rcc rId="4100" sId="2">
    <oc r="H64">
      <f>'K:\2017\Regulatory Filings\CEC IEPR\supply forms\[SMUD_2017_IEPR_Supply_Forms - CF Edits.xlsx]S-1 CRATs'!H73</f>
    </oc>
    <nc r="H64">
      <f>'K:\2017\Regulatory Filings\CEC IEPR\supply forms\[SMUD_2017_IEPR_Supply_Forms - CF Edits.xlsx]S-1 CRATs'!H73</f>
    </nc>
  </rcc>
  <rcc rId="4101" sId="2">
    <oc r="H65">
      <f>'K:\2017\Regulatory Filings\CEC IEPR\supply forms\[SMUD_2017_IEPR_Supply_Forms - CF Edits.xlsx]S-1 CRATs'!H74</f>
    </oc>
    <nc r="H65">
      <f>'K:\2017\Regulatory Filings\CEC IEPR\supply forms\[SMUD_2017_IEPR_Supply_Forms - CF Edits.xlsx]S-1 CRATs'!H74</f>
    </nc>
  </rcc>
  <rcc rId="4102" sId="2">
    <oc r="H66">
      <f>'K:\2017\Regulatory Filings\CEC IEPR\supply forms\[SMUD_2017_IEPR_Supply_Forms - CF Edits.xlsx]S-1 CRATs'!H75</f>
    </oc>
    <nc r="H66">
      <f>'K:\2017\Regulatory Filings\CEC IEPR\supply forms\[SMUD_2017_IEPR_Supply_Forms - CF Edits.xlsx]S-1 CRATs'!H75</f>
    </nc>
  </rcc>
  <rcc rId="4103" sId="2">
    <oc r="H67">
      <f>'K:\2017\Regulatory Filings\CEC IEPR\supply forms\[SMUD_2017_IEPR_Supply_Forms - CF Edits.xlsx]S-1 CRATs'!H76</f>
    </oc>
    <nc r="H67">
      <f>'K:\2017\Regulatory Filings\CEC IEPR\supply forms\[SMUD_2017_IEPR_Supply_Forms - CF Edits.xlsx]S-1 CRATs'!H76</f>
    </nc>
  </rcc>
  <rcc rId="4104" sId="2">
    <oc r="H68">
      <f>'K:\2017\Regulatory Filings\CEC IEPR\supply forms\[SMUD_2017_IEPR_Supply_Forms - CF Edits.xlsx]S-1 CRATs'!H77</f>
    </oc>
    <nc r="H68">
      <f>'K:\2017\Regulatory Filings\CEC IEPR\supply forms\[SMUD_2017_IEPR_Supply_Forms - CF Edits.xlsx]S-1 CRATs'!H77</f>
    </nc>
  </rcc>
  <rcc rId="4105" sId="2">
    <oc r="H69">
      <f>'K:\2017\Regulatory Filings\CEC IEPR\supply forms\[SMUD_2017_IEPR_Supply_Forms - CF Edits.xlsx]S-1 CRATs'!H78</f>
    </oc>
    <nc r="H69">
      <f>'K:\2017\Regulatory Filings\CEC IEPR\supply forms\[SMUD_2017_IEPR_Supply_Forms - CF Edits.xlsx]S-1 CRATs'!H78</f>
    </nc>
  </rcc>
  <rcc rId="4106" sId="2">
    <oc r="H70">
      <f>'K:\2017\Regulatory Filings\CEC IEPR\supply forms\[SMUD_2017_IEPR_Supply_Forms - CF Edits.xlsx]S-1 CRATs'!H79</f>
    </oc>
    <nc r="H70">
      <f>'K:\2017\Regulatory Filings\CEC IEPR\supply forms\[SMUD_2017_IEPR_Supply_Forms - CF Edits.xlsx]S-1 CRATs'!H79</f>
    </nc>
  </rcc>
  <rcc rId="4107" sId="2">
    <oc r="H71">
      <f>'K:\2017\Regulatory Filings\CEC IEPR\supply forms\[SMUD_2017_IEPR_Supply_Forms - CF Edits.xlsx]S-1 CRATs'!H80</f>
    </oc>
    <nc r="H71">
      <f>'K:\2017\Regulatory Filings\CEC IEPR\supply forms\[SMUD_2017_IEPR_Supply_Forms - CF Edits.xlsx]S-1 CRATs'!H80</f>
    </nc>
  </rcc>
  <rcc rId="4108" sId="2">
    <oc r="H72">
      <f>'K:\2017\Regulatory Filings\CEC IEPR\supply forms\[SMUD_2017_IEPR_Supply_Forms - CF Edits.xlsx]S-1 CRATs'!H81</f>
    </oc>
    <nc r="H72">
      <f>'K:\2017\Regulatory Filings\CEC IEPR\supply forms\[SMUD_2017_IEPR_Supply_Forms - CF Edits.xlsx]S-1 CRATs'!H81</f>
    </nc>
  </rcc>
  <rcc rId="4109" sId="2">
    <oc r="H73">
      <f>'K:\2017\Regulatory Filings\CEC IEPR\supply forms\[SMUD_2017_IEPR_Supply_Forms - CF Edits.xlsx]S-1 CRATs'!H82</f>
    </oc>
    <nc r="H73">
      <f>'K:\2017\Regulatory Filings\CEC IEPR\supply forms\[SMUD_2017_IEPR_Supply_Forms - CF Edits.xlsx]S-1 CRATs'!H82</f>
    </nc>
  </rcc>
  <rcc rId="4110" sId="2">
    <oc r="H74">
      <f>'K:\2017\Regulatory Filings\CEC IEPR\supply forms\[SMUD_2017_IEPR_Supply_Forms - CF Edits.xlsx]S-1 CRATs'!H83</f>
    </oc>
    <nc r="H74">
      <f>'K:\2017\Regulatory Filings\CEC IEPR\supply forms\[SMUD_2017_IEPR_Supply_Forms - CF Edits.xlsx]S-1 CRATs'!H83</f>
    </nc>
  </rcc>
  <rcc rId="4111" sId="2">
    <oc r="H75">
      <f>'K:\2017\Regulatory Filings\CEC IEPR\supply forms\[SMUD_2017_IEPR_Supply_Forms - CF Edits.xlsx]S-1 CRATs'!H84</f>
    </oc>
    <nc r="H75">
      <f>'K:\2017\Regulatory Filings\CEC IEPR\supply forms\[SMUD_2017_IEPR_Supply_Forms - CF Edits.xlsx]S-1 CRATs'!H84</f>
    </nc>
  </rcc>
  <rcc rId="4112" sId="2">
    <oc r="H76">
      <f>'K:\2017\Regulatory Filings\CEC IEPR\supply forms\[SMUD_2017_IEPR_Supply_Forms - CF Edits.xlsx]S-1 CRATs'!H85</f>
    </oc>
    <nc r="H76">
      <f>'K:\2017\Regulatory Filings\CEC IEPR\supply forms\[SMUD_2017_IEPR_Supply_Forms - CF Edits.xlsx]S-1 CRATs'!H85</f>
    </nc>
  </rcc>
  <rcc rId="4113" sId="2">
    <oc r="H77">
      <f>'K:\2017\Regulatory Filings\CEC IEPR\supply forms\[SMUD_2017_IEPR_Supply_Forms - CF Edits.xlsx]S-1 CRATs'!H86</f>
    </oc>
    <nc r="H77">
      <f>'K:\2017\Regulatory Filings\CEC IEPR\supply forms\[SMUD_2017_IEPR_Supply_Forms - CF Edits.xlsx]S-1 CRATs'!H86</f>
    </nc>
  </rcc>
  <rcc rId="4114" sId="2">
    <oc r="H80">
      <f>'K:\2017\Regulatory Filings\CEC IEPR\supply forms\[SMUD_2017_IEPR_Supply_Forms - CF Edits.xlsx]S-1 CRATs'!H94</f>
    </oc>
    <nc r="H80">
      <f>'K:\2017\Regulatory Filings\CEC IEPR\supply forms\[SMUD_2017_IEPR_Supply_Forms - CF Edits.xlsx]S-1 CRATs'!H94</f>
    </nc>
  </rcc>
  <rcc rId="4115" sId="2">
    <oc r="H81">
      <f>'K:\2017\Regulatory Filings\CEC IEPR\supply forms\[SMUD_2017_IEPR_Supply_Forms - CF Edits.xlsx]S-1 CRATs'!H95</f>
    </oc>
    <nc r="H81">
      <f>'K:\2017\Regulatory Filings\CEC IEPR\supply forms\[SMUD_2017_IEPR_Supply_Forms - CF Edits.xlsx]S-1 CRATs'!H95</f>
    </nc>
  </rcc>
  <rcc rId="4116" sId="2">
    <oc r="H82">
      <f>'K:\2017\Regulatory Filings\CEC IEPR\supply forms\[SMUD_2017_IEPR_Supply_Forms - CF Edits.xlsx]S-1 CRATs'!H96</f>
    </oc>
    <nc r="H82">
      <f>'K:\2017\Regulatory Filings\CEC IEPR\supply forms\[SMUD_2017_IEPR_Supply_Forms - CF Edits.xlsx]S-1 CRATs'!H96</f>
    </nc>
  </rcc>
  <rcc rId="4117" sId="2">
    <oc r="F55">
      <f>'K:\2017\Regulatory Filings\CEC IEPR\supply forms\[SMUD_2017_IEPR_Supply_Forms - CF Edits.xlsx]S-1 CRATs'!F64</f>
    </oc>
    <nc r="F55">
      <f>'K:\2017\Regulatory Filings\CEC IEPR\supply forms\[SMUD_2017_IEPR_Supply_Forms - CF Edits.xlsx]S-1 CRATs'!F64</f>
    </nc>
  </rcc>
  <rcc rId="4118" sId="2">
    <oc r="F56">
      <f>'K:\2017\Regulatory Filings\CEC IEPR\supply forms\[SMUD_2017_IEPR_Supply_Forms - CF Edits.xlsx]S-1 CRATs'!F65</f>
    </oc>
    <nc r="F56">
      <f>'K:\2017\Regulatory Filings\CEC IEPR\supply forms\[SMUD_2017_IEPR_Supply_Forms - CF Edits.xlsx]S-1 CRATs'!F65</f>
    </nc>
  </rcc>
  <rcc rId="4119" sId="2">
    <oc r="F57">
      <f>'K:\2017\Regulatory Filings\CEC IEPR\supply forms\[SMUD_2017_IEPR_Supply_Forms - CF Edits.xlsx]S-1 CRATs'!F66</f>
    </oc>
    <nc r="F57">
      <f>'K:\2017\Regulatory Filings\CEC IEPR\supply forms\[SMUD_2017_IEPR_Supply_Forms - CF Edits.xlsx]S-1 CRATs'!F66</f>
    </nc>
  </rcc>
  <rcc rId="4120" sId="2">
    <oc r="F58">
      <f>'K:\2017\Regulatory Filings\CEC IEPR\supply forms\[SMUD_2017_IEPR_Supply_Forms - CF Edits.xlsx]S-1 CRATs'!F67</f>
    </oc>
    <nc r="F58">
      <f>'K:\2017\Regulatory Filings\CEC IEPR\supply forms\[SMUD_2017_IEPR_Supply_Forms - CF Edits.xlsx]S-1 CRATs'!F67</f>
    </nc>
  </rcc>
  <rcc rId="4121" sId="2">
    <oc r="F59">
      <f>'K:\2017\Regulatory Filings\CEC IEPR\supply forms\[SMUD_2017_IEPR_Supply_Forms - CF Edits.xlsx]S-1 CRATs'!F68</f>
    </oc>
    <nc r="F59">
      <f>'K:\2017\Regulatory Filings\CEC IEPR\supply forms\[SMUD_2017_IEPR_Supply_Forms - CF Edits.xlsx]S-1 CRATs'!F68</f>
    </nc>
  </rcc>
  <rcc rId="4122" sId="2">
    <oc r="F60">
      <f>'K:\2017\Regulatory Filings\CEC IEPR\supply forms\[SMUD_2017_IEPR_Supply_Forms - CF Edits.xlsx]S-1 CRATs'!F69</f>
    </oc>
    <nc r="F60">
      <f>'K:\2017\Regulatory Filings\CEC IEPR\supply forms\[SMUD_2017_IEPR_Supply_Forms - CF Edits.xlsx]S-1 CRATs'!F69</f>
    </nc>
  </rcc>
  <rcc rId="4123" sId="2">
    <oc r="F61">
      <f>'K:\2017\Regulatory Filings\CEC IEPR\supply forms\[SMUD_2017_IEPR_Supply_Forms - CF Edits.xlsx]S-1 CRATs'!F70</f>
    </oc>
    <nc r="F61">
      <f>'K:\2017\Regulatory Filings\CEC IEPR\supply forms\[SMUD_2017_IEPR_Supply_Forms - CF Edits.xlsx]S-1 CRATs'!F70</f>
    </nc>
  </rcc>
  <rcc rId="4124" sId="2">
    <oc r="F62">
      <f>'K:\2017\Regulatory Filings\CEC IEPR\supply forms\[SMUD_2017_IEPR_Supply_Forms - CF Edits.xlsx]S-1 CRATs'!F71</f>
    </oc>
    <nc r="F62">
      <f>'K:\2017\Regulatory Filings\CEC IEPR\supply forms\[SMUD_2017_IEPR_Supply_Forms - CF Edits.xlsx]S-1 CRATs'!F71</f>
    </nc>
  </rcc>
  <rcc rId="4125" sId="2">
    <oc r="F63">
      <f>'K:\2017\Regulatory Filings\CEC IEPR\supply forms\[SMUD_2017_IEPR_Supply_Forms - CF Edits.xlsx]S-1 CRATs'!F72</f>
    </oc>
    <nc r="F63">
      <f>'K:\2017\Regulatory Filings\CEC IEPR\supply forms\[SMUD_2017_IEPR_Supply_Forms - CF Edits.xlsx]S-1 CRATs'!F72</f>
    </nc>
  </rcc>
  <rcc rId="4126" sId="2">
    <oc r="F64">
      <f>'K:\2017\Regulatory Filings\CEC IEPR\supply forms\[SMUD_2017_IEPR_Supply_Forms - CF Edits.xlsx]S-1 CRATs'!F73</f>
    </oc>
    <nc r="F64">
      <f>'K:\2017\Regulatory Filings\CEC IEPR\supply forms\[SMUD_2017_IEPR_Supply_Forms - CF Edits.xlsx]S-1 CRATs'!F73</f>
    </nc>
  </rcc>
  <rcc rId="4127" sId="2">
    <oc r="F65">
      <f>'K:\2017\Regulatory Filings\CEC IEPR\supply forms\[SMUD_2017_IEPR_Supply_Forms - CF Edits.xlsx]S-1 CRATs'!F74</f>
    </oc>
    <nc r="F65">
      <f>'K:\2017\Regulatory Filings\CEC IEPR\supply forms\[SMUD_2017_IEPR_Supply_Forms - CF Edits.xlsx]S-1 CRATs'!F74</f>
    </nc>
  </rcc>
  <rcc rId="4128" sId="2">
    <oc r="F66">
      <f>'K:\2017\Regulatory Filings\CEC IEPR\supply forms\[SMUD_2017_IEPR_Supply_Forms - CF Edits.xlsx]S-1 CRATs'!F75</f>
    </oc>
    <nc r="F66">
      <f>'K:\2017\Regulatory Filings\CEC IEPR\supply forms\[SMUD_2017_IEPR_Supply_Forms - CF Edits.xlsx]S-1 CRATs'!F75</f>
    </nc>
  </rcc>
  <rcc rId="4129" sId="2">
    <oc r="F67">
      <f>'K:\2017\Regulatory Filings\CEC IEPR\supply forms\[SMUD_2017_IEPR_Supply_Forms - CF Edits.xlsx]S-1 CRATs'!F76</f>
    </oc>
    <nc r="F67">
      <f>'K:\2017\Regulatory Filings\CEC IEPR\supply forms\[SMUD_2017_IEPR_Supply_Forms - CF Edits.xlsx]S-1 CRATs'!F76</f>
    </nc>
  </rcc>
  <rcc rId="4130" sId="2">
    <oc r="F68">
      <f>'K:\2017\Regulatory Filings\CEC IEPR\supply forms\[SMUD_2017_IEPR_Supply_Forms - CF Edits.xlsx]S-1 CRATs'!F77</f>
    </oc>
    <nc r="F68">
      <f>'K:\2017\Regulatory Filings\CEC IEPR\supply forms\[SMUD_2017_IEPR_Supply_Forms - CF Edits.xlsx]S-1 CRATs'!F77</f>
    </nc>
  </rcc>
  <rcc rId="4131" sId="2">
    <oc r="F69">
      <f>'K:\2017\Regulatory Filings\CEC IEPR\supply forms\[SMUD_2017_IEPR_Supply_Forms - CF Edits.xlsx]S-1 CRATs'!F78</f>
    </oc>
    <nc r="F69">
      <f>'K:\2017\Regulatory Filings\CEC IEPR\supply forms\[SMUD_2017_IEPR_Supply_Forms - CF Edits.xlsx]S-1 CRATs'!F78</f>
    </nc>
  </rcc>
  <rcc rId="4132" sId="2">
    <oc r="F70">
      <f>'K:\2017\Regulatory Filings\CEC IEPR\supply forms\[SMUD_2017_IEPR_Supply_Forms - CF Edits.xlsx]S-1 CRATs'!F79</f>
    </oc>
    <nc r="F70">
      <f>'K:\2017\Regulatory Filings\CEC IEPR\supply forms\[SMUD_2017_IEPR_Supply_Forms - CF Edits.xlsx]S-1 CRATs'!F79</f>
    </nc>
  </rcc>
  <rcc rId="4133" sId="2">
    <oc r="F71">
      <f>'K:\2017\Regulatory Filings\CEC IEPR\supply forms\[SMUD_2017_IEPR_Supply_Forms - CF Edits.xlsx]S-1 CRATs'!F80</f>
    </oc>
    <nc r="F71">
      <f>'K:\2017\Regulatory Filings\CEC IEPR\supply forms\[SMUD_2017_IEPR_Supply_Forms - CF Edits.xlsx]S-1 CRATs'!F80</f>
    </nc>
  </rcc>
  <rcc rId="4134" sId="2">
    <oc r="F72">
      <f>'K:\2017\Regulatory Filings\CEC IEPR\supply forms\[SMUD_2017_IEPR_Supply_Forms - CF Edits.xlsx]S-1 CRATs'!F81</f>
    </oc>
    <nc r="F72">
      <f>'K:\2017\Regulatory Filings\CEC IEPR\supply forms\[SMUD_2017_IEPR_Supply_Forms - CF Edits.xlsx]S-1 CRATs'!F81</f>
    </nc>
  </rcc>
  <rcc rId="4135" sId="2">
    <oc r="F73">
      <f>'K:\2017\Regulatory Filings\CEC IEPR\supply forms\[SMUD_2017_IEPR_Supply_Forms - CF Edits.xlsx]S-1 CRATs'!F82</f>
    </oc>
    <nc r="F73">
      <f>'K:\2017\Regulatory Filings\CEC IEPR\supply forms\[SMUD_2017_IEPR_Supply_Forms - CF Edits.xlsx]S-1 CRATs'!F82</f>
    </nc>
  </rcc>
  <rcc rId="4136" sId="2">
    <oc r="F74">
      <f>'K:\2017\Regulatory Filings\CEC IEPR\supply forms\[SMUD_2017_IEPR_Supply_Forms - CF Edits.xlsx]S-1 CRATs'!F83</f>
    </oc>
    <nc r="F74">
      <f>'K:\2017\Regulatory Filings\CEC IEPR\supply forms\[SMUD_2017_IEPR_Supply_Forms - CF Edits.xlsx]S-1 CRATs'!F83</f>
    </nc>
  </rcc>
  <rcc rId="4137" sId="2">
    <oc r="F75">
      <f>'K:\2017\Regulatory Filings\CEC IEPR\supply forms\[SMUD_2017_IEPR_Supply_Forms - CF Edits.xlsx]S-1 CRATs'!F84</f>
    </oc>
    <nc r="F75">
      <f>'K:\2017\Regulatory Filings\CEC IEPR\supply forms\[SMUD_2017_IEPR_Supply_Forms - CF Edits.xlsx]S-1 CRATs'!F84</f>
    </nc>
  </rcc>
  <rcc rId="4138" sId="2">
    <oc r="F76">
      <f>'K:\2017\Regulatory Filings\CEC IEPR\supply forms\[SMUD_2017_IEPR_Supply_Forms - CF Edits.xlsx]S-1 CRATs'!F85</f>
    </oc>
    <nc r="F76">
      <f>'K:\2017\Regulatory Filings\CEC IEPR\supply forms\[SMUD_2017_IEPR_Supply_Forms - CF Edits.xlsx]S-1 CRATs'!F85</f>
    </nc>
  </rcc>
  <rcc rId="4139" sId="2">
    <oc r="F77">
      <f>'K:\2017\Regulatory Filings\CEC IEPR\supply forms\[SMUD_2017_IEPR_Supply_Forms - CF Edits.xlsx]S-1 CRATs'!F86</f>
    </oc>
    <nc r="F77">
      <f>'K:\2017\Regulatory Filings\CEC IEPR\supply forms\[SMUD_2017_IEPR_Supply_Forms - CF Edits.xlsx]S-1 CRATs'!F86</f>
    </nc>
  </rcc>
  <rcc rId="4140" sId="2">
    <oc r="F80">
      <f>'K:\2017\Regulatory Filings\CEC IEPR\supply forms\[SMUD_2017_IEPR_Supply_Forms - CF Edits.xlsx]S-1 CRATs'!F94</f>
    </oc>
    <nc r="F80">
      <f>'K:\2017\Regulatory Filings\CEC IEPR\supply forms\[SMUD_2017_IEPR_Supply_Forms - CF Edits.xlsx]S-1 CRATs'!F94</f>
    </nc>
  </rcc>
  <rcc rId="4141" sId="2">
    <oc r="F81">
      <f>'K:\2017\Regulatory Filings\CEC IEPR\supply forms\[SMUD_2017_IEPR_Supply_Forms - CF Edits.xlsx]S-1 CRATs'!F95</f>
    </oc>
    <nc r="F81">
      <f>'K:\2017\Regulatory Filings\CEC IEPR\supply forms\[SMUD_2017_IEPR_Supply_Forms - CF Edits.xlsx]S-1 CRATs'!F95</f>
    </nc>
  </rcc>
  <rcc rId="4142" sId="2">
    <oc r="F82">
      <f>'K:\2017\Regulatory Filings\CEC IEPR\supply forms\[SMUD_2017_IEPR_Supply_Forms - CF Edits.xlsx]S-1 CRATs'!F96</f>
    </oc>
    <nc r="F82">
      <f>'K:\2017\Regulatory Filings\CEC IEPR\supply forms\[SMUD_2017_IEPR_Supply_Forms - CF Edits.xlsx]S-1 CRATs'!F96</f>
    </nc>
  </rcc>
  <rcc rId="4143" sId="2">
    <oc r="G55">
      <f>'K:\2017\Regulatory Filings\CEC IEPR\supply forms\[SMUD_2017_IEPR_Supply_Forms - CF Edits.xlsx]S-1 CRATs'!G64</f>
    </oc>
    <nc r="G55">
      <f>'K:\2017\Regulatory Filings\CEC IEPR\supply forms\[SMUD_2017_IEPR_Supply_Forms - CF Edits.xlsx]S-1 CRATs'!G64</f>
    </nc>
  </rcc>
  <rcc rId="4144" sId="2">
    <oc r="G56">
      <f>'K:\2017\Regulatory Filings\CEC IEPR\supply forms\[SMUD_2017_IEPR_Supply_Forms - CF Edits.xlsx]S-1 CRATs'!G65</f>
    </oc>
    <nc r="G56">
      <f>'K:\2017\Regulatory Filings\CEC IEPR\supply forms\[SMUD_2017_IEPR_Supply_Forms - CF Edits.xlsx]S-1 CRATs'!G65</f>
    </nc>
  </rcc>
  <rcc rId="4145" sId="2">
    <oc r="G57">
      <f>'K:\2017\Regulatory Filings\CEC IEPR\supply forms\[SMUD_2017_IEPR_Supply_Forms - CF Edits.xlsx]S-1 CRATs'!G66</f>
    </oc>
    <nc r="G57">
      <f>'K:\2017\Regulatory Filings\CEC IEPR\supply forms\[SMUD_2017_IEPR_Supply_Forms - CF Edits.xlsx]S-1 CRATs'!G66</f>
    </nc>
  </rcc>
  <rcc rId="4146" sId="2">
    <oc r="G58">
      <f>'K:\2017\Regulatory Filings\CEC IEPR\supply forms\[SMUD_2017_IEPR_Supply_Forms - CF Edits.xlsx]S-1 CRATs'!G67</f>
    </oc>
    <nc r="G58">
      <f>'K:\2017\Regulatory Filings\CEC IEPR\supply forms\[SMUD_2017_IEPR_Supply_Forms - CF Edits.xlsx]S-1 CRATs'!G67</f>
    </nc>
  </rcc>
  <rcc rId="4147" sId="2">
    <oc r="G59">
      <f>'K:\2017\Regulatory Filings\CEC IEPR\supply forms\[SMUD_2017_IEPR_Supply_Forms - CF Edits.xlsx]S-1 CRATs'!G68</f>
    </oc>
    <nc r="G59">
      <f>'K:\2017\Regulatory Filings\CEC IEPR\supply forms\[SMUD_2017_IEPR_Supply_Forms - CF Edits.xlsx]S-1 CRATs'!G68</f>
    </nc>
  </rcc>
  <rcc rId="4148" sId="2">
    <oc r="G60">
      <f>'K:\2017\Regulatory Filings\CEC IEPR\supply forms\[SMUD_2017_IEPR_Supply_Forms - CF Edits.xlsx]S-1 CRATs'!G69</f>
    </oc>
    <nc r="G60">
      <f>'K:\2017\Regulatory Filings\CEC IEPR\supply forms\[SMUD_2017_IEPR_Supply_Forms - CF Edits.xlsx]S-1 CRATs'!G69</f>
    </nc>
  </rcc>
  <rcc rId="4149" sId="2">
    <oc r="G61">
      <f>'K:\2017\Regulatory Filings\CEC IEPR\supply forms\[SMUD_2017_IEPR_Supply_Forms - CF Edits.xlsx]S-1 CRATs'!G70</f>
    </oc>
    <nc r="G61">
      <f>'K:\2017\Regulatory Filings\CEC IEPR\supply forms\[SMUD_2017_IEPR_Supply_Forms - CF Edits.xlsx]S-1 CRATs'!G70</f>
    </nc>
  </rcc>
  <rcc rId="4150" sId="2">
    <oc r="G62">
      <f>'K:\2017\Regulatory Filings\CEC IEPR\supply forms\[SMUD_2017_IEPR_Supply_Forms - CF Edits.xlsx]S-1 CRATs'!G71</f>
    </oc>
    <nc r="G62">
      <f>'K:\2017\Regulatory Filings\CEC IEPR\supply forms\[SMUD_2017_IEPR_Supply_Forms - CF Edits.xlsx]S-1 CRATs'!G71</f>
    </nc>
  </rcc>
  <rcc rId="4151" sId="2">
    <oc r="G63">
      <f>'K:\2017\Regulatory Filings\CEC IEPR\supply forms\[SMUD_2017_IEPR_Supply_Forms - CF Edits.xlsx]S-1 CRATs'!G72</f>
    </oc>
    <nc r="G63">
      <f>'K:\2017\Regulatory Filings\CEC IEPR\supply forms\[SMUD_2017_IEPR_Supply_Forms - CF Edits.xlsx]S-1 CRATs'!G72</f>
    </nc>
  </rcc>
  <rcc rId="4152" sId="2">
    <oc r="G64">
      <f>'K:\2017\Regulatory Filings\CEC IEPR\supply forms\[SMUD_2017_IEPR_Supply_Forms - CF Edits.xlsx]S-1 CRATs'!G73</f>
    </oc>
    <nc r="G64">
      <f>'K:\2017\Regulatory Filings\CEC IEPR\supply forms\[SMUD_2017_IEPR_Supply_Forms - CF Edits.xlsx]S-1 CRATs'!G73</f>
    </nc>
  </rcc>
  <rcc rId="4153" sId="2">
    <oc r="G65">
      <f>'K:\2017\Regulatory Filings\CEC IEPR\supply forms\[SMUD_2017_IEPR_Supply_Forms - CF Edits.xlsx]S-1 CRATs'!G74</f>
    </oc>
    <nc r="G65">
      <f>'K:\2017\Regulatory Filings\CEC IEPR\supply forms\[SMUD_2017_IEPR_Supply_Forms - CF Edits.xlsx]S-1 CRATs'!G74</f>
    </nc>
  </rcc>
  <rcc rId="4154" sId="2">
    <oc r="G66">
      <f>'K:\2017\Regulatory Filings\CEC IEPR\supply forms\[SMUD_2017_IEPR_Supply_Forms - CF Edits.xlsx]S-1 CRATs'!G75</f>
    </oc>
    <nc r="G66">
      <f>'K:\2017\Regulatory Filings\CEC IEPR\supply forms\[SMUD_2017_IEPR_Supply_Forms - CF Edits.xlsx]S-1 CRATs'!G75</f>
    </nc>
  </rcc>
  <rcc rId="4155" sId="2">
    <oc r="G67">
      <f>'K:\2017\Regulatory Filings\CEC IEPR\supply forms\[SMUD_2017_IEPR_Supply_Forms - CF Edits.xlsx]S-1 CRATs'!G76</f>
    </oc>
    <nc r="G67">
      <f>'K:\2017\Regulatory Filings\CEC IEPR\supply forms\[SMUD_2017_IEPR_Supply_Forms - CF Edits.xlsx]S-1 CRATs'!G76</f>
    </nc>
  </rcc>
  <rcc rId="4156" sId="2">
    <oc r="G68">
      <f>'K:\2017\Regulatory Filings\CEC IEPR\supply forms\[SMUD_2017_IEPR_Supply_Forms - CF Edits.xlsx]S-1 CRATs'!G77</f>
    </oc>
    <nc r="G68">
      <f>'K:\2017\Regulatory Filings\CEC IEPR\supply forms\[SMUD_2017_IEPR_Supply_Forms - CF Edits.xlsx]S-1 CRATs'!G77</f>
    </nc>
  </rcc>
  <rcc rId="4157" sId="2">
    <oc r="G69">
      <f>'K:\2017\Regulatory Filings\CEC IEPR\supply forms\[SMUD_2017_IEPR_Supply_Forms - CF Edits.xlsx]S-1 CRATs'!G78</f>
    </oc>
    <nc r="G69">
      <f>'K:\2017\Regulatory Filings\CEC IEPR\supply forms\[SMUD_2017_IEPR_Supply_Forms - CF Edits.xlsx]S-1 CRATs'!G78</f>
    </nc>
  </rcc>
  <rcc rId="4158" sId="2">
    <oc r="G70">
      <f>'K:\2017\Regulatory Filings\CEC IEPR\supply forms\[SMUD_2017_IEPR_Supply_Forms - CF Edits.xlsx]S-1 CRATs'!G79</f>
    </oc>
    <nc r="G70">
      <f>'K:\2017\Regulatory Filings\CEC IEPR\supply forms\[SMUD_2017_IEPR_Supply_Forms - CF Edits.xlsx]S-1 CRATs'!G79</f>
    </nc>
  </rcc>
  <rcc rId="4159" sId="2">
    <oc r="G71">
      <f>'K:\2017\Regulatory Filings\CEC IEPR\supply forms\[SMUD_2017_IEPR_Supply_Forms - CF Edits.xlsx]S-1 CRATs'!G80</f>
    </oc>
    <nc r="G71">
      <f>'K:\2017\Regulatory Filings\CEC IEPR\supply forms\[SMUD_2017_IEPR_Supply_Forms - CF Edits.xlsx]S-1 CRATs'!G80</f>
    </nc>
  </rcc>
  <rcc rId="4160" sId="2">
    <oc r="G72">
      <f>'K:\2017\Regulatory Filings\CEC IEPR\supply forms\[SMUD_2017_IEPR_Supply_Forms - CF Edits.xlsx]S-1 CRATs'!G81</f>
    </oc>
    <nc r="G72">
      <f>'K:\2017\Regulatory Filings\CEC IEPR\supply forms\[SMUD_2017_IEPR_Supply_Forms - CF Edits.xlsx]S-1 CRATs'!G81</f>
    </nc>
  </rcc>
  <rcc rId="4161" sId="2">
    <oc r="G73">
      <f>'K:\2017\Regulatory Filings\CEC IEPR\supply forms\[SMUD_2017_IEPR_Supply_Forms - CF Edits.xlsx]S-1 CRATs'!G82</f>
    </oc>
    <nc r="G73">
      <f>'K:\2017\Regulatory Filings\CEC IEPR\supply forms\[SMUD_2017_IEPR_Supply_Forms - CF Edits.xlsx]S-1 CRATs'!G82</f>
    </nc>
  </rcc>
  <rcc rId="4162" sId="2">
    <oc r="G74">
      <f>'K:\2017\Regulatory Filings\CEC IEPR\supply forms\[SMUD_2017_IEPR_Supply_Forms - CF Edits.xlsx]S-1 CRATs'!G83</f>
    </oc>
    <nc r="G74">
      <f>'K:\2017\Regulatory Filings\CEC IEPR\supply forms\[SMUD_2017_IEPR_Supply_Forms - CF Edits.xlsx]S-1 CRATs'!G83</f>
    </nc>
  </rcc>
  <rcc rId="4163" sId="2">
    <oc r="G75">
      <f>'K:\2017\Regulatory Filings\CEC IEPR\supply forms\[SMUD_2017_IEPR_Supply_Forms - CF Edits.xlsx]S-1 CRATs'!G84</f>
    </oc>
    <nc r="G75">
      <f>'K:\2017\Regulatory Filings\CEC IEPR\supply forms\[SMUD_2017_IEPR_Supply_Forms - CF Edits.xlsx]S-1 CRATs'!G84</f>
    </nc>
  </rcc>
  <rcc rId="4164" sId="2">
    <oc r="G76">
      <f>'K:\2017\Regulatory Filings\CEC IEPR\supply forms\[SMUD_2017_IEPR_Supply_Forms - CF Edits.xlsx]S-1 CRATs'!G85</f>
    </oc>
    <nc r="G76">
      <f>'K:\2017\Regulatory Filings\CEC IEPR\supply forms\[SMUD_2017_IEPR_Supply_Forms - CF Edits.xlsx]S-1 CRATs'!G85</f>
    </nc>
  </rcc>
  <rcc rId="4165" sId="2">
    <oc r="G77">
      <f>'K:\2017\Regulatory Filings\CEC IEPR\supply forms\[SMUD_2017_IEPR_Supply_Forms - CF Edits.xlsx]S-1 CRATs'!G86</f>
    </oc>
    <nc r="G77">
      <f>'K:\2017\Regulatory Filings\CEC IEPR\supply forms\[SMUD_2017_IEPR_Supply_Forms - CF Edits.xlsx]S-1 CRATs'!G86</f>
    </nc>
  </rcc>
  <rcc rId="4166" sId="2">
    <oc r="G80">
      <f>'K:\2017\Regulatory Filings\CEC IEPR\supply forms\[SMUD_2017_IEPR_Supply_Forms - CF Edits.xlsx]S-1 CRATs'!G94</f>
    </oc>
    <nc r="G80">
      <f>'K:\2017\Regulatory Filings\CEC IEPR\supply forms\[SMUD_2017_IEPR_Supply_Forms - CF Edits.xlsx]S-1 CRATs'!G94</f>
    </nc>
  </rcc>
  <rcc rId="4167" sId="2">
    <oc r="G81">
      <f>'K:\2017\Regulatory Filings\CEC IEPR\supply forms\[SMUD_2017_IEPR_Supply_Forms - CF Edits.xlsx]S-1 CRATs'!G95</f>
    </oc>
    <nc r="G81">
      <f>'K:\2017\Regulatory Filings\CEC IEPR\supply forms\[SMUD_2017_IEPR_Supply_Forms - CF Edits.xlsx]S-1 CRATs'!G95</f>
    </nc>
  </rcc>
  <rcc rId="4168" sId="2">
    <oc r="G82">
      <f>'K:\2017\Regulatory Filings\CEC IEPR\supply forms\[SMUD_2017_IEPR_Supply_Forms - CF Edits.xlsx]S-1 CRATs'!G96</f>
    </oc>
    <nc r="G82">
      <f>'K:\2017\Regulatory Filings\CEC IEPR\supply forms\[SMUD_2017_IEPR_Supply_Forms - CF Edits.xlsx]S-1 CRATs'!G96</f>
    </nc>
  </rcc>
  <rcc rId="4169" sId="3">
    <oc r="E29">
      <f>'K:\2017\Regulatory Filings\CEC IEPR\supply forms\[SMUD_2017_IEPR_Supply_Forms - CF Edits.xlsx]S-2 Energy Balance'!E29</f>
    </oc>
    <nc r="E29">
      <f>'K:\2017\Regulatory Filings\CEC IEPR\supply forms\[SMUD_2017_IEPR_Supply_Forms - CF Edits.xlsx]S-2 Energy Balance'!E29</f>
    </nc>
  </rcc>
  <rcc rId="4170" sId="3">
    <oc r="F29">
      <f>'K:\2017\Regulatory Filings\CEC IEPR\supply forms\[SMUD_2017_IEPR_Supply_Forms - CF Edits.xlsx]S-2 Energy Balance'!F29</f>
    </oc>
    <nc r="F29">
      <f>'K:\2017\Regulatory Filings\CEC IEPR\supply forms\[SMUD_2017_IEPR_Supply_Forms - CF Edits.xlsx]S-2 Energy Balance'!F29</f>
    </nc>
  </rcc>
  <rcc rId="4171" sId="3">
    <oc r="G29">
      <f>'K:\2017\Regulatory Filings\CEC IEPR\supply forms\[SMUD_2017_IEPR_Supply_Forms - CF Edits.xlsx]S-2 Energy Balance'!G29</f>
    </oc>
    <nc r="G29">
      <f>'K:\2017\Regulatory Filings\CEC IEPR\supply forms\[SMUD_2017_IEPR_Supply_Forms - CF Edits.xlsx]S-2 Energy Balance'!G29</f>
    </nc>
  </rcc>
  <rcc rId="4172" sId="3">
    <oc r="H29">
      <f>'K:\2017\Regulatory Filings\CEC IEPR\supply forms\[SMUD_2017_IEPR_Supply_Forms - CF Edits.xlsx]S-2 Energy Balance'!H29</f>
    </oc>
    <nc r="H29">
      <f>'K:\2017\Regulatory Filings\CEC IEPR\supply forms\[SMUD_2017_IEPR_Supply_Forms - CF Edits.xlsx]S-2 Energy Balance'!H29</f>
    </nc>
  </rcc>
  <rcc rId="4173" sId="3">
    <oc r="E30">
      <f>'K:\2017\Regulatory Filings\CEC IEPR\supply forms\[SMUD_2017_IEPR_Supply_Forms - CF Edits.xlsx]S-2 Energy Balance'!E30</f>
    </oc>
    <nc r="E30">
      <f>'K:\2017\Regulatory Filings\CEC IEPR\supply forms\[SMUD_2017_IEPR_Supply_Forms - CF Edits.xlsx]S-2 Energy Balance'!E30</f>
    </nc>
  </rcc>
  <rcc rId="4174" sId="3">
    <oc r="F30">
      <f>'K:\2017\Regulatory Filings\CEC IEPR\supply forms\[SMUD_2017_IEPR_Supply_Forms - CF Edits.xlsx]S-2 Energy Balance'!F30</f>
    </oc>
    <nc r="F30">
      <f>'K:\2017\Regulatory Filings\CEC IEPR\supply forms\[SMUD_2017_IEPR_Supply_Forms - CF Edits.xlsx]S-2 Energy Balance'!F30</f>
    </nc>
  </rcc>
  <rcc rId="4175" sId="3">
    <oc r="G30">
      <f>'K:\2017\Regulatory Filings\CEC IEPR\supply forms\[SMUD_2017_IEPR_Supply_Forms - CF Edits.xlsx]S-2 Energy Balance'!G30</f>
    </oc>
    <nc r="G30">
      <f>'K:\2017\Regulatory Filings\CEC IEPR\supply forms\[SMUD_2017_IEPR_Supply_Forms - CF Edits.xlsx]S-2 Energy Balance'!G30</f>
    </nc>
  </rcc>
  <rcc rId="4176" sId="3">
    <oc r="H30">
      <f>'K:\2017\Regulatory Filings\CEC IEPR\supply forms\[SMUD_2017_IEPR_Supply_Forms - CF Edits.xlsx]S-2 Energy Balance'!H30</f>
    </oc>
    <nc r="H30">
      <f>'K:\2017\Regulatory Filings\CEC IEPR\supply forms\[SMUD_2017_IEPR_Supply_Forms - CF Edits.xlsx]S-2 Energy Balance'!H30</f>
    </nc>
  </rcc>
  <rcc rId="4177" sId="3">
    <oc r="E31">
      <f>'K:\2017\Regulatory Filings\CEC IEPR\supply forms\[SMUD_2017_IEPR_Supply_Forms - CF Edits.xlsx]S-2 Energy Balance'!E31</f>
    </oc>
    <nc r="E31">
      <f>'K:\2017\Regulatory Filings\CEC IEPR\supply forms\[SMUD_2017_IEPR_Supply_Forms - CF Edits.xlsx]S-2 Energy Balance'!E31</f>
    </nc>
  </rcc>
  <rcc rId="4178" sId="3">
    <oc r="F31">
      <f>'K:\2017\Regulatory Filings\CEC IEPR\supply forms\[SMUD_2017_IEPR_Supply_Forms - CF Edits.xlsx]S-2 Energy Balance'!F31</f>
    </oc>
    <nc r="F31">
      <f>'K:\2017\Regulatory Filings\CEC IEPR\supply forms\[SMUD_2017_IEPR_Supply_Forms - CF Edits.xlsx]S-2 Energy Balance'!F31</f>
    </nc>
  </rcc>
  <rcc rId="4179" sId="3">
    <oc r="G31">
      <f>'K:\2017\Regulatory Filings\CEC IEPR\supply forms\[SMUD_2017_IEPR_Supply_Forms - CF Edits.xlsx]S-2 Energy Balance'!G31</f>
    </oc>
    <nc r="G31">
      <f>'K:\2017\Regulatory Filings\CEC IEPR\supply forms\[SMUD_2017_IEPR_Supply_Forms - CF Edits.xlsx]S-2 Energy Balance'!G31</f>
    </nc>
  </rcc>
  <rcc rId="4180" sId="3">
    <oc r="H31">
      <f>'K:\2017\Regulatory Filings\CEC IEPR\supply forms\[SMUD_2017_IEPR_Supply_Forms - CF Edits.xlsx]S-2 Energy Balance'!H31</f>
    </oc>
    <nc r="H31">
      <f>'K:\2017\Regulatory Filings\CEC IEPR\supply forms\[SMUD_2017_IEPR_Supply_Forms - CF Edits.xlsx]S-2 Energy Balance'!H31</f>
    </nc>
  </rcc>
  <rcc rId="4181" sId="3">
    <oc r="E32">
      <f>'K:\2017\Regulatory Filings\CEC IEPR\supply forms\[SMUD_2017_IEPR_Supply_Forms - CF Edits.xlsx]S-2 Energy Balance'!E32</f>
    </oc>
    <nc r="E32">
      <f>'K:\2017\Regulatory Filings\CEC IEPR\supply forms\[SMUD_2017_IEPR_Supply_Forms - CF Edits.xlsx]S-2 Energy Balance'!E32</f>
    </nc>
  </rcc>
  <rcc rId="4182" sId="3">
    <oc r="F32">
      <f>'K:\2017\Regulatory Filings\CEC IEPR\supply forms\[SMUD_2017_IEPR_Supply_Forms - CF Edits.xlsx]S-2 Energy Balance'!F32</f>
    </oc>
    <nc r="F32">
      <f>'K:\2017\Regulatory Filings\CEC IEPR\supply forms\[SMUD_2017_IEPR_Supply_Forms - CF Edits.xlsx]S-2 Energy Balance'!F32</f>
    </nc>
  </rcc>
  <rcc rId="4183" sId="3">
    <oc r="G32">
      <f>'K:\2017\Regulatory Filings\CEC IEPR\supply forms\[SMUD_2017_IEPR_Supply_Forms - CF Edits.xlsx]S-2 Energy Balance'!G32</f>
    </oc>
    <nc r="G32">
      <f>'K:\2017\Regulatory Filings\CEC IEPR\supply forms\[SMUD_2017_IEPR_Supply_Forms - CF Edits.xlsx]S-2 Energy Balance'!G32</f>
    </nc>
  </rcc>
  <rcc rId="4184" sId="3">
    <oc r="H32">
      <f>'K:\2017\Regulatory Filings\CEC IEPR\supply forms\[SMUD_2017_IEPR_Supply_Forms - CF Edits.xlsx]S-2 Energy Balance'!H32</f>
    </oc>
    <nc r="H32">
      <f>'K:\2017\Regulatory Filings\CEC IEPR\supply forms\[SMUD_2017_IEPR_Supply_Forms - CF Edits.xlsx]S-2 Energy Balance'!H32</f>
    </nc>
  </rcc>
  <rcc rId="4185" sId="3">
    <oc r="E33">
      <f>'K:\2017\Regulatory Filings\CEC IEPR\supply forms\[SMUD_2017_IEPR_Supply_Forms - CF Edits.xlsx]S-2 Energy Balance'!E33</f>
    </oc>
    <nc r="E33">
      <f>'K:\2017\Regulatory Filings\CEC IEPR\supply forms\[SMUD_2017_IEPR_Supply_Forms - CF Edits.xlsx]S-2 Energy Balance'!E33</f>
    </nc>
  </rcc>
  <rcc rId="4186" sId="3">
    <oc r="F33">
      <f>'K:\2017\Regulatory Filings\CEC IEPR\supply forms\[SMUD_2017_IEPR_Supply_Forms - CF Edits.xlsx]S-2 Energy Balance'!F33</f>
    </oc>
    <nc r="F33">
      <f>'K:\2017\Regulatory Filings\CEC IEPR\supply forms\[SMUD_2017_IEPR_Supply_Forms - CF Edits.xlsx]S-2 Energy Balance'!F33</f>
    </nc>
  </rcc>
  <rcc rId="4187" sId="3">
    <oc r="G33">
      <f>'K:\2017\Regulatory Filings\CEC IEPR\supply forms\[SMUD_2017_IEPR_Supply_Forms - CF Edits.xlsx]S-2 Energy Balance'!G33</f>
    </oc>
    <nc r="G33">
      <f>'K:\2017\Regulatory Filings\CEC IEPR\supply forms\[SMUD_2017_IEPR_Supply_Forms - CF Edits.xlsx]S-2 Energy Balance'!G33</f>
    </nc>
  </rcc>
  <rcc rId="4188" sId="3">
    <oc r="H33">
      <f>'K:\2017\Regulatory Filings\CEC IEPR\supply forms\[SMUD_2017_IEPR_Supply_Forms - CF Edits.xlsx]S-2 Energy Balance'!H33</f>
    </oc>
    <nc r="H33">
      <f>'K:\2017\Regulatory Filings\CEC IEPR\supply forms\[SMUD_2017_IEPR_Supply_Forms - CF Edits.xlsx]S-2 Energy Balance'!H33</f>
    </nc>
  </rcc>
  <rcc rId="4189" sId="3">
    <oc r="E38">
      <f>'K:\2017\Regulatory Filings\CEC IEPR\supply forms\[SMUD_2017_IEPR_Supply_Forms - CF Edits.xlsx]S-2 Energy Balance'!E43</f>
    </oc>
    <nc r="E38">
      <f>'K:\2017\Regulatory Filings\CEC IEPR\supply forms\[SMUD_2017_IEPR_Supply_Forms - CF Edits.xlsx]S-2 Energy Balance'!E43</f>
    </nc>
  </rcc>
  <rcc rId="4190" sId="3">
    <oc r="F38">
      <f>'K:\2017\Regulatory Filings\CEC IEPR\supply forms\[SMUD_2017_IEPR_Supply_Forms - CF Edits.xlsx]S-2 Energy Balance'!F43</f>
    </oc>
    <nc r="F38">
      <f>'K:\2017\Regulatory Filings\CEC IEPR\supply forms\[SMUD_2017_IEPR_Supply_Forms - CF Edits.xlsx]S-2 Energy Balance'!F43</f>
    </nc>
  </rcc>
  <rcc rId="4191" sId="3">
    <oc r="G38">
      <f>'K:\2017\Regulatory Filings\CEC IEPR\supply forms\[SMUD_2017_IEPR_Supply_Forms - CF Edits.xlsx]S-2 Energy Balance'!G43</f>
    </oc>
    <nc r="G38">
      <f>'K:\2017\Regulatory Filings\CEC IEPR\supply forms\[SMUD_2017_IEPR_Supply_Forms - CF Edits.xlsx]S-2 Energy Balance'!G43</f>
    </nc>
  </rcc>
  <rcc rId="4192" sId="3">
    <oc r="H38">
      <f>'K:\2017\Regulatory Filings\CEC IEPR\supply forms\[SMUD_2017_IEPR_Supply_Forms - CF Edits.xlsx]S-2 Energy Balance'!H43</f>
    </oc>
    <nc r="H38">
      <f>'K:\2017\Regulatory Filings\CEC IEPR\supply forms\[SMUD_2017_IEPR_Supply_Forms - CF Edits.xlsx]S-2 Energy Balance'!H43</f>
    </nc>
  </rcc>
  <rcc rId="4193" sId="3">
    <oc r="E39">
      <f>'K:\2017\Regulatory Filings\CEC IEPR\supply forms\[SMUD_2017_IEPR_Supply_Forms - CF Edits.xlsx]S-2 Energy Balance'!E44</f>
    </oc>
    <nc r="E39">
      <f>'K:\2017\Regulatory Filings\CEC IEPR\supply forms\[SMUD_2017_IEPR_Supply_Forms - CF Edits.xlsx]S-2 Energy Balance'!E44</f>
    </nc>
  </rcc>
  <rcc rId="4194" sId="3">
    <oc r="F39">
      <f>'K:\2017\Regulatory Filings\CEC IEPR\supply forms\[SMUD_2017_IEPR_Supply_Forms - CF Edits.xlsx]S-2 Energy Balance'!F44</f>
    </oc>
    <nc r="F39">
      <f>'K:\2017\Regulatory Filings\CEC IEPR\supply forms\[SMUD_2017_IEPR_Supply_Forms - CF Edits.xlsx]S-2 Energy Balance'!F44</f>
    </nc>
  </rcc>
  <rcc rId="4195" sId="3">
    <oc r="G39">
      <f>'K:\2017\Regulatory Filings\CEC IEPR\supply forms\[SMUD_2017_IEPR_Supply_Forms - CF Edits.xlsx]S-2 Energy Balance'!G44</f>
    </oc>
    <nc r="G39">
      <f>'K:\2017\Regulatory Filings\CEC IEPR\supply forms\[SMUD_2017_IEPR_Supply_Forms - CF Edits.xlsx]S-2 Energy Balance'!G44</f>
    </nc>
  </rcc>
  <rcc rId="4196" sId="3">
    <oc r="H39">
      <f>'K:\2017\Regulatory Filings\CEC IEPR\supply forms\[SMUD_2017_IEPR_Supply_Forms - CF Edits.xlsx]S-2 Energy Balance'!H44</f>
    </oc>
    <nc r="H39">
      <f>'K:\2017\Regulatory Filings\CEC IEPR\supply forms\[SMUD_2017_IEPR_Supply_Forms - CF Edits.xlsx]S-2 Energy Balance'!H44</f>
    </nc>
  </rcc>
  <rcc rId="4197" sId="3">
    <oc r="F40">
      <f>SUM(F41:F43)</f>
    </oc>
    <nc r="F40">
      <f>SUM(F41:F43)</f>
    </nc>
  </rcc>
  <rcc rId="4198" sId="3">
    <oc r="E41">
      <f>'K:\2017\Regulatory Filings\CEC IEPR\supply forms\[SMUD_2017_IEPR_Supply_Forms - CF Edits.xlsx]S-2 Energy Balance'!E50</f>
    </oc>
    <nc r="E41">
      <f>'K:\2017\Regulatory Filings\CEC IEPR\supply forms\[SMUD_2017_IEPR_Supply_Forms - CF Edits.xlsx]S-2 Energy Balance'!E50</f>
    </nc>
  </rcc>
  <rcc rId="4199" sId="3">
    <oc r="F41">
      <f>'K:\2017\Regulatory Filings\CEC IEPR\supply forms\[SMUD_2017_IEPR_Supply_Forms - CF Edits.xlsx]S-2 Energy Balance'!F50</f>
    </oc>
    <nc r="F41">
      <f>'K:\2017\Regulatory Filings\CEC IEPR\supply forms\[SMUD_2017_IEPR_Supply_Forms - CF Edits.xlsx]S-2 Energy Balance'!F50</f>
    </nc>
  </rcc>
  <rcc rId="4200" sId="3">
    <oc r="G41">
      <f>'K:\2017\Regulatory Filings\CEC IEPR\supply forms\[SMUD_2017_IEPR_Supply_Forms - CF Edits.xlsx]S-2 Energy Balance'!G50</f>
    </oc>
    <nc r="G41">
      <f>'K:\2017\Regulatory Filings\CEC IEPR\supply forms\[SMUD_2017_IEPR_Supply_Forms - CF Edits.xlsx]S-2 Energy Balance'!G50</f>
    </nc>
  </rcc>
  <rcc rId="4201" sId="3">
    <oc r="H41">
      <f>'K:\2017\Regulatory Filings\CEC IEPR\supply forms\[SMUD_2017_IEPR_Supply_Forms - CF Edits.xlsx]S-2 Energy Balance'!H50</f>
    </oc>
    <nc r="H41">
      <f>'K:\2017\Regulatory Filings\CEC IEPR\supply forms\[SMUD_2017_IEPR_Supply_Forms - CF Edits.xlsx]S-2 Energy Balance'!H50</f>
    </nc>
  </rcc>
  <rcc rId="4202" sId="3">
    <oc r="E55">
      <f>'K:\2017\Regulatory Filings\CEC IEPR\supply forms\[SMUD_2017_IEPR_Supply_Forms - CF Edits.xlsx]S-2 Energy Balance'!E64</f>
    </oc>
    <nc r="E55">
      <f>'K:\2017\Regulatory Filings\CEC IEPR\supply forms\[SMUD_2017_IEPR_Supply_Forms - CF Edits.xlsx]S-2 Energy Balance'!E64</f>
    </nc>
  </rcc>
  <rcc rId="4203" sId="3">
    <oc r="F55">
      <f>'K:\2017\Regulatory Filings\CEC IEPR\supply forms\[SMUD_2017_IEPR_Supply_Forms - CF Edits.xlsx]S-2 Energy Balance'!F64</f>
    </oc>
    <nc r="F55">
      <f>'K:\2017\Regulatory Filings\CEC IEPR\supply forms\[SMUD_2017_IEPR_Supply_Forms - CF Edits.xlsx]S-2 Energy Balance'!F64</f>
    </nc>
  </rcc>
  <rcc rId="4204" sId="3">
    <oc r="G55">
      <f>'K:\2017\Regulatory Filings\CEC IEPR\supply forms\[SMUD_2017_IEPR_Supply_Forms - CF Edits.xlsx]S-2 Energy Balance'!G64</f>
    </oc>
    <nc r="G55">
      <f>'K:\2017\Regulatory Filings\CEC IEPR\supply forms\[SMUD_2017_IEPR_Supply_Forms - CF Edits.xlsx]S-2 Energy Balance'!G64</f>
    </nc>
  </rcc>
  <rcc rId="4205" sId="3">
    <oc r="H55">
      <f>'K:\2017\Regulatory Filings\CEC IEPR\supply forms\[SMUD_2017_IEPR_Supply_Forms - CF Edits.xlsx]S-2 Energy Balance'!H64</f>
    </oc>
    <nc r="H55">
      <f>'K:\2017\Regulatory Filings\CEC IEPR\supply forms\[SMUD_2017_IEPR_Supply_Forms - CF Edits.xlsx]S-2 Energy Balance'!H64</f>
    </nc>
  </rcc>
  <rcc rId="4206" sId="3">
    <oc r="E56">
      <f>'K:\2017\Regulatory Filings\CEC IEPR\supply forms\[SMUD_2017_IEPR_Supply_Forms - CF Edits.xlsx]S-2 Energy Balance'!E65</f>
    </oc>
    <nc r="E56">
      <f>'K:\2017\Regulatory Filings\CEC IEPR\supply forms\[SMUD_2017_IEPR_Supply_Forms - CF Edits.xlsx]S-2 Energy Balance'!E65</f>
    </nc>
  </rcc>
  <rcc rId="4207" sId="3">
    <oc r="F56">
      <f>'K:\2017\Regulatory Filings\CEC IEPR\supply forms\[SMUD_2017_IEPR_Supply_Forms - CF Edits.xlsx]S-2 Energy Balance'!F65</f>
    </oc>
    <nc r="F56">
      <f>'K:\2017\Regulatory Filings\CEC IEPR\supply forms\[SMUD_2017_IEPR_Supply_Forms - CF Edits.xlsx]S-2 Energy Balance'!F65</f>
    </nc>
  </rcc>
  <rcc rId="4208" sId="3">
    <oc r="G56">
      <f>'K:\2017\Regulatory Filings\CEC IEPR\supply forms\[SMUD_2017_IEPR_Supply_Forms - CF Edits.xlsx]S-2 Energy Balance'!G65</f>
    </oc>
    <nc r="G56">
      <f>'K:\2017\Regulatory Filings\CEC IEPR\supply forms\[SMUD_2017_IEPR_Supply_Forms - CF Edits.xlsx]S-2 Energy Balance'!G65</f>
    </nc>
  </rcc>
  <rcc rId="4209" sId="3">
    <oc r="H56">
      <f>'K:\2017\Regulatory Filings\CEC IEPR\supply forms\[SMUD_2017_IEPR_Supply_Forms - CF Edits.xlsx]S-2 Energy Balance'!H65</f>
    </oc>
    <nc r="H56">
      <f>'K:\2017\Regulatory Filings\CEC IEPR\supply forms\[SMUD_2017_IEPR_Supply_Forms - CF Edits.xlsx]S-2 Energy Balance'!H65</f>
    </nc>
  </rcc>
  <rcc rId="4210" sId="3">
    <oc r="E57">
      <f>'K:\2017\Regulatory Filings\CEC IEPR\supply forms\[SMUD_2017_IEPR_Supply_Forms - CF Edits.xlsx]S-2 Energy Balance'!E66</f>
    </oc>
    <nc r="E57">
      <f>'K:\2017\Regulatory Filings\CEC IEPR\supply forms\[SMUD_2017_IEPR_Supply_Forms - CF Edits.xlsx]S-2 Energy Balance'!E66</f>
    </nc>
  </rcc>
  <rcc rId="4211" sId="3">
    <oc r="F57">
      <f>'K:\2017\Regulatory Filings\CEC IEPR\supply forms\[SMUD_2017_IEPR_Supply_Forms - CF Edits.xlsx]S-2 Energy Balance'!F66</f>
    </oc>
    <nc r="F57">
      <f>'K:\2017\Regulatory Filings\CEC IEPR\supply forms\[SMUD_2017_IEPR_Supply_Forms - CF Edits.xlsx]S-2 Energy Balance'!F66</f>
    </nc>
  </rcc>
  <rcc rId="4212" sId="3">
    <oc r="G57">
      <f>'K:\2017\Regulatory Filings\CEC IEPR\supply forms\[SMUD_2017_IEPR_Supply_Forms - CF Edits.xlsx]S-2 Energy Balance'!G66</f>
    </oc>
    <nc r="G57">
      <f>'K:\2017\Regulatory Filings\CEC IEPR\supply forms\[SMUD_2017_IEPR_Supply_Forms - CF Edits.xlsx]S-2 Energy Balance'!G66</f>
    </nc>
  </rcc>
  <rcc rId="4213" sId="3">
    <oc r="H57">
      <f>'K:\2017\Regulatory Filings\CEC IEPR\supply forms\[SMUD_2017_IEPR_Supply_Forms - CF Edits.xlsx]S-2 Energy Balance'!H66</f>
    </oc>
    <nc r="H57">
      <f>'K:\2017\Regulatory Filings\CEC IEPR\supply forms\[SMUD_2017_IEPR_Supply_Forms - CF Edits.xlsx]S-2 Energy Balance'!H66</f>
    </nc>
  </rcc>
  <rcc rId="4214" sId="3">
    <oc r="E58">
      <f>'K:\2017\Regulatory Filings\CEC IEPR\supply forms\[SMUD_2017_IEPR_Supply_Forms - CF Edits.xlsx]S-2 Energy Balance'!E67</f>
    </oc>
    <nc r="E58">
      <f>'K:\2017\Regulatory Filings\CEC IEPR\supply forms\[SMUD_2017_IEPR_Supply_Forms - CF Edits.xlsx]S-2 Energy Balance'!E67</f>
    </nc>
  </rcc>
  <rcc rId="4215" sId="3">
    <oc r="F58">
      <f>'K:\2017\Regulatory Filings\CEC IEPR\supply forms\[SMUD_2017_IEPR_Supply_Forms - CF Edits.xlsx]S-2 Energy Balance'!F67</f>
    </oc>
    <nc r="F58">
      <f>'K:\2017\Regulatory Filings\CEC IEPR\supply forms\[SMUD_2017_IEPR_Supply_Forms - CF Edits.xlsx]S-2 Energy Balance'!F67</f>
    </nc>
  </rcc>
  <rcc rId="4216" sId="3">
    <oc r="G58">
      <f>'K:\2017\Regulatory Filings\CEC IEPR\supply forms\[SMUD_2017_IEPR_Supply_Forms - CF Edits.xlsx]S-2 Energy Balance'!G67</f>
    </oc>
    <nc r="G58">
      <f>'K:\2017\Regulatory Filings\CEC IEPR\supply forms\[SMUD_2017_IEPR_Supply_Forms - CF Edits.xlsx]S-2 Energy Balance'!G67</f>
    </nc>
  </rcc>
  <rcc rId="4217" sId="3">
    <oc r="H58">
      <f>'K:\2017\Regulatory Filings\CEC IEPR\supply forms\[SMUD_2017_IEPR_Supply_Forms - CF Edits.xlsx]S-2 Energy Balance'!H67</f>
    </oc>
    <nc r="H58">
      <f>'K:\2017\Regulatory Filings\CEC IEPR\supply forms\[SMUD_2017_IEPR_Supply_Forms - CF Edits.xlsx]S-2 Energy Balance'!H67</f>
    </nc>
  </rcc>
  <rcc rId="4218" sId="3">
    <oc r="E59">
      <f>'K:\2017\Regulatory Filings\CEC IEPR\supply forms\[SMUD_2017_IEPR_Supply_Forms - CF Edits.xlsx]S-2 Energy Balance'!E68</f>
    </oc>
    <nc r="E59">
      <f>'K:\2017\Regulatory Filings\CEC IEPR\supply forms\[SMUD_2017_IEPR_Supply_Forms - CF Edits.xlsx]S-2 Energy Balance'!E68</f>
    </nc>
  </rcc>
  <rcc rId="4219" sId="3">
    <oc r="F59">
      <f>'K:\2017\Regulatory Filings\CEC IEPR\supply forms\[SMUD_2017_IEPR_Supply_Forms - CF Edits.xlsx]S-2 Energy Balance'!F68</f>
    </oc>
    <nc r="F59">
      <f>'K:\2017\Regulatory Filings\CEC IEPR\supply forms\[SMUD_2017_IEPR_Supply_Forms - CF Edits.xlsx]S-2 Energy Balance'!F68</f>
    </nc>
  </rcc>
  <rcc rId="4220" sId="3">
    <oc r="G59">
      <f>'K:\2017\Regulatory Filings\CEC IEPR\supply forms\[SMUD_2017_IEPR_Supply_Forms - CF Edits.xlsx]S-2 Energy Balance'!G68</f>
    </oc>
    <nc r="G59">
      <f>'K:\2017\Regulatory Filings\CEC IEPR\supply forms\[SMUD_2017_IEPR_Supply_Forms - CF Edits.xlsx]S-2 Energy Balance'!G68</f>
    </nc>
  </rcc>
  <rcc rId="4221" sId="3">
    <oc r="H59">
      <f>'K:\2017\Regulatory Filings\CEC IEPR\supply forms\[SMUD_2017_IEPR_Supply_Forms - CF Edits.xlsx]S-2 Energy Balance'!H68</f>
    </oc>
    <nc r="H59">
      <f>'K:\2017\Regulatory Filings\CEC IEPR\supply forms\[SMUD_2017_IEPR_Supply_Forms - CF Edits.xlsx]S-2 Energy Balance'!H68</f>
    </nc>
  </rcc>
  <rcc rId="4222" sId="3">
    <oc r="E60">
      <f>'K:\2017\Regulatory Filings\CEC IEPR\supply forms\[SMUD_2017_IEPR_Supply_Forms - CF Edits.xlsx]S-2 Energy Balance'!E69</f>
    </oc>
    <nc r="E60">
      <f>'K:\2017\Regulatory Filings\CEC IEPR\supply forms\[SMUD_2017_IEPR_Supply_Forms - CF Edits.xlsx]S-2 Energy Balance'!E69</f>
    </nc>
  </rcc>
  <rcc rId="4223" sId="3">
    <oc r="F60">
      <f>'K:\2017\Regulatory Filings\CEC IEPR\supply forms\[SMUD_2017_IEPR_Supply_Forms - CF Edits.xlsx]S-2 Energy Balance'!F69</f>
    </oc>
    <nc r="F60">
      <f>'K:\2017\Regulatory Filings\CEC IEPR\supply forms\[SMUD_2017_IEPR_Supply_Forms - CF Edits.xlsx]S-2 Energy Balance'!F69</f>
    </nc>
  </rcc>
  <rcc rId="4224" sId="3">
    <oc r="G60">
      <f>'K:\2017\Regulatory Filings\CEC IEPR\supply forms\[SMUD_2017_IEPR_Supply_Forms - CF Edits.xlsx]S-2 Energy Balance'!G69</f>
    </oc>
    <nc r="G60">
      <f>'K:\2017\Regulatory Filings\CEC IEPR\supply forms\[SMUD_2017_IEPR_Supply_Forms - CF Edits.xlsx]S-2 Energy Balance'!G69</f>
    </nc>
  </rcc>
  <rcc rId="4225" sId="3">
    <oc r="H60">
      <f>'K:\2017\Regulatory Filings\CEC IEPR\supply forms\[SMUD_2017_IEPR_Supply_Forms - CF Edits.xlsx]S-2 Energy Balance'!H69</f>
    </oc>
    <nc r="H60">
      <f>'K:\2017\Regulatory Filings\CEC IEPR\supply forms\[SMUD_2017_IEPR_Supply_Forms - CF Edits.xlsx]S-2 Energy Balance'!H69</f>
    </nc>
  </rcc>
  <rcc rId="4226" sId="3">
    <oc r="E61">
      <f>'K:\2017\Regulatory Filings\CEC IEPR\supply forms\[SMUD_2017_IEPR_Supply_Forms - CF Edits.xlsx]S-2 Energy Balance'!E70</f>
    </oc>
    <nc r="E61">
      <f>'K:\2017\Regulatory Filings\CEC IEPR\supply forms\[SMUD_2017_IEPR_Supply_Forms - CF Edits.xlsx]S-2 Energy Balance'!E70</f>
    </nc>
  </rcc>
  <rcc rId="4227" sId="3">
    <oc r="F61">
      <f>'K:\2017\Regulatory Filings\CEC IEPR\supply forms\[SMUD_2017_IEPR_Supply_Forms - CF Edits.xlsx]S-2 Energy Balance'!F70</f>
    </oc>
    <nc r="F61">
      <f>'K:\2017\Regulatory Filings\CEC IEPR\supply forms\[SMUD_2017_IEPR_Supply_Forms - CF Edits.xlsx]S-2 Energy Balance'!F70</f>
    </nc>
  </rcc>
  <rcc rId="4228" sId="3">
    <oc r="G61">
      <f>'K:\2017\Regulatory Filings\CEC IEPR\supply forms\[SMUD_2017_IEPR_Supply_Forms - CF Edits.xlsx]S-2 Energy Balance'!G70</f>
    </oc>
    <nc r="G61">
      <f>'K:\2017\Regulatory Filings\CEC IEPR\supply forms\[SMUD_2017_IEPR_Supply_Forms - CF Edits.xlsx]S-2 Energy Balance'!G70</f>
    </nc>
  </rcc>
  <rcc rId="4229" sId="3">
    <oc r="H61">
      <f>'K:\2017\Regulatory Filings\CEC IEPR\supply forms\[SMUD_2017_IEPR_Supply_Forms - CF Edits.xlsx]S-2 Energy Balance'!H70</f>
    </oc>
    <nc r="H61">
      <f>'K:\2017\Regulatory Filings\CEC IEPR\supply forms\[SMUD_2017_IEPR_Supply_Forms - CF Edits.xlsx]S-2 Energy Balance'!H70</f>
    </nc>
  </rcc>
  <rcc rId="4230" sId="3">
    <oc r="E62">
      <f>'K:\2017\Regulatory Filings\CEC IEPR\supply forms\[SMUD_2017_IEPR_Supply_Forms - CF Edits.xlsx]S-2 Energy Balance'!E71</f>
    </oc>
    <nc r="E62">
      <f>'K:\2017\Regulatory Filings\CEC IEPR\supply forms\[SMUD_2017_IEPR_Supply_Forms - CF Edits.xlsx]S-2 Energy Balance'!E71</f>
    </nc>
  </rcc>
  <rcc rId="4231" sId="3">
    <oc r="F62">
      <f>'K:\2017\Regulatory Filings\CEC IEPR\supply forms\[SMUD_2017_IEPR_Supply_Forms - CF Edits.xlsx]S-2 Energy Balance'!F71</f>
    </oc>
    <nc r="F62">
      <f>'K:\2017\Regulatory Filings\CEC IEPR\supply forms\[SMUD_2017_IEPR_Supply_Forms - CF Edits.xlsx]S-2 Energy Balance'!F71</f>
    </nc>
  </rcc>
  <rcc rId="4232" sId="3">
    <oc r="G62">
      <f>'K:\2017\Regulatory Filings\CEC IEPR\supply forms\[SMUD_2017_IEPR_Supply_Forms - CF Edits.xlsx]S-2 Energy Balance'!G71</f>
    </oc>
    <nc r="G62">
      <f>'K:\2017\Regulatory Filings\CEC IEPR\supply forms\[SMUD_2017_IEPR_Supply_Forms - CF Edits.xlsx]S-2 Energy Balance'!G71</f>
    </nc>
  </rcc>
  <rcc rId="4233" sId="3">
    <oc r="H62">
      <f>'K:\2017\Regulatory Filings\CEC IEPR\supply forms\[SMUD_2017_IEPR_Supply_Forms - CF Edits.xlsx]S-2 Energy Balance'!H71</f>
    </oc>
    <nc r="H62">
      <f>'K:\2017\Regulatory Filings\CEC IEPR\supply forms\[SMUD_2017_IEPR_Supply_Forms - CF Edits.xlsx]S-2 Energy Balance'!H71</f>
    </nc>
  </rcc>
  <rcc rId="4234" sId="3">
    <oc r="E63">
      <f>'K:\2017\Regulatory Filings\CEC IEPR\supply forms\[SMUD_2017_IEPR_Supply_Forms - CF Edits.xlsx]S-2 Energy Balance'!E72</f>
    </oc>
    <nc r="E63">
      <f>'K:\2017\Regulatory Filings\CEC IEPR\supply forms\[SMUD_2017_IEPR_Supply_Forms - CF Edits.xlsx]S-2 Energy Balance'!E72</f>
    </nc>
  </rcc>
  <rcc rId="4235" sId="3">
    <oc r="F63">
      <f>'K:\2017\Regulatory Filings\CEC IEPR\supply forms\[SMUD_2017_IEPR_Supply_Forms - CF Edits.xlsx]S-2 Energy Balance'!F72</f>
    </oc>
    <nc r="F63">
      <f>'K:\2017\Regulatory Filings\CEC IEPR\supply forms\[SMUD_2017_IEPR_Supply_Forms - CF Edits.xlsx]S-2 Energy Balance'!F72</f>
    </nc>
  </rcc>
  <rcc rId="4236" sId="3">
    <oc r="G63">
      <f>'K:\2017\Regulatory Filings\CEC IEPR\supply forms\[SMUD_2017_IEPR_Supply_Forms - CF Edits.xlsx]S-2 Energy Balance'!G72</f>
    </oc>
    <nc r="G63">
      <f>'K:\2017\Regulatory Filings\CEC IEPR\supply forms\[SMUD_2017_IEPR_Supply_Forms - CF Edits.xlsx]S-2 Energy Balance'!G72</f>
    </nc>
  </rcc>
  <rcc rId="4237" sId="3">
    <oc r="H63">
      <f>'K:\2017\Regulatory Filings\CEC IEPR\supply forms\[SMUD_2017_IEPR_Supply_Forms - CF Edits.xlsx]S-2 Energy Balance'!H72</f>
    </oc>
    <nc r="H63">
      <f>'K:\2017\Regulatory Filings\CEC IEPR\supply forms\[SMUD_2017_IEPR_Supply_Forms - CF Edits.xlsx]S-2 Energy Balance'!H72</f>
    </nc>
  </rcc>
  <rcc rId="4238" sId="3">
    <oc r="E64">
      <f>'K:\2017\Regulatory Filings\CEC IEPR\supply forms\[SMUD_2017_IEPR_Supply_Forms - CF Edits.xlsx]S-2 Energy Balance'!E73</f>
    </oc>
    <nc r="E64">
      <f>'K:\2017\Regulatory Filings\CEC IEPR\supply forms\[SMUD_2017_IEPR_Supply_Forms - CF Edits.xlsx]S-2 Energy Balance'!E73</f>
    </nc>
  </rcc>
  <rcc rId="4239" sId="3">
    <oc r="F64">
      <f>'K:\2017\Regulatory Filings\CEC IEPR\supply forms\[SMUD_2017_IEPR_Supply_Forms - CF Edits.xlsx]S-2 Energy Balance'!F73</f>
    </oc>
    <nc r="F64">
      <f>'K:\2017\Regulatory Filings\CEC IEPR\supply forms\[SMUD_2017_IEPR_Supply_Forms - CF Edits.xlsx]S-2 Energy Balance'!F73</f>
    </nc>
  </rcc>
  <rcc rId="4240" sId="3">
    <oc r="G64">
      <f>'K:\2017\Regulatory Filings\CEC IEPR\supply forms\[SMUD_2017_IEPR_Supply_Forms - CF Edits.xlsx]S-2 Energy Balance'!G73</f>
    </oc>
    <nc r="G64">
      <f>'K:\2017\Regulatory Filings\CEC IEPR\supply forms\[SMUD_2017_IEPR_Supply_Forms - CF Edits.xlsx]S-2 Energy Balance'!G73</f>
    </nc>
  </rcc>
  <rcc rId="4241" sId="3">
    <oc r="H64">
      <f>'K:\2017\Regulatory Filings\CEC IEPR\supply forms\[SMUD_2017_IEPR_Supply_Forms - CF Edits.xlsx]S-2 Energy Balance'!H73</f>
    </oc>
    <nc r="H64">
      <f>'K:\2017\Regulatory Filings\CEC IEPR\supply forms\[SMUD_2017_IEPR_Supply_Forms - CF Edits.xlsx]S-2 Energy Balance'!H73</f>
    </nc>
  </rcc>
  <rcc rId="4242" sId="3">
    <oc r="E65">
      <f>'K:\2017\Regulatory Filings\CEC IEPR\supply forms\[SMUD_2017_IEPR_Supply_Forms - CF Edits.xlsx]S-2 Energy Balance'!E74</f>
    </oc>
    <nc r="E65">
      <f>'K:\2017\Regulatory Filings\CEC IEPR\supply forms\[SMUD_2017_IEPR_Supply_Forms - CF Edits.xlsx]S-2 Energy Balance'!E74</f>
    </nc>
  </rcc>
  <rcc rId="4243" sId="3">
    <oc r="F65">
      <f>'K:\2017\Regulatory Filings\CEC IEPR\supply forms\[SMUD_2017_IEPR_Supply_Forms - CF Edits.xlsx]S-2 Energy Balance'!F74</f>
    </oc>
    <nc r="F65">
      <f>'K:\2017\Regulatory Filings\CEC IEPR\supply forms\[SMUD_2017_IEPR_Supply_Forms - CF Edits.xlsx]S-2 Energy Balance'!F74</f>
    </nc>
  </rcc>
  <rcc rId="4244" sId="3">
    <oc r="G65">
      <f>'K:\2017\Regulatory Filings\CEC IEPR\supply forms\[SMUD_2017_IEPR_Supply_Forms - CF Edits.xlsx]S-2 Energy Balance'!G74</f>
    </oc>
    <nc r="G65">
      <f>'K:\2017\Regulatory Filings\CEC IEPR\supply forms\[SMUD_2017_IEPR_Supply_Forms - CF Edits.xlsx]S-2 Energy Balance'!G74</f>
    </nc>
  </rcc>
  <rcc rId="4245" sId="3">
    <oc r="H65">
      <f>'K:\2017\Regulatory Filings\CEC IEPR\supply forms\[SMUD_2017_IEPR_Supply_Forms - CF Edits.xlsx]S-2 Energy Balance'!H74</f>
    </oc>
    <nc r="H65">
      <f>'K:\2017\Regulatory Filings\CEC IEPR\supply forms\[SMUD_2017_IEPR_Supply_Forms - CF Edits.xlsx]S-2 Energy Balance'!H74</f>
    </nc>
  </rcc>
  <rcc rId="4246" sId="3">
    <oc r="E66">
      <f>'K:\2017\Regulatory Filings\CEC IEPR\supply forms\[SMUD_2017_IEPR_Supply_Forms - CF Edits.xlsx]S-2 Energy Balance'!E75</f>
    </oc>
    <nc r="E66">
      <f>'K:\2017\Regulatory Filings\CEC IEPR\supply forms\[SMUD_2017_IEPR_Supply_Forms - CF Edits.xlsx]S-2 Energy Balance'!E75</f>
    </nc>
  </rcc>
  <rcc rId="4247" sId="3">
    <oc r="F66">
      <f>'K:\2017\Regulatory Filings\CEC IEPR\supply forms\[SMUD_2017_IEPR_Supply_Forms - CF Edits.xlsx]S-2 Energy Balance'!F75</f>
    </oc>
    <nc r="F66">
      <f>'K:\2017\Regulatory Filings\CEC IEPR\supply forms\[SMUD_2017_IEPR_Supply_Forms - CF Edits.xlsx]S-2 Energy Balance'!F75</f>
    </nc>
  </rcc>
  <rcc rId="4248" sId="3">
    <oc r="G66">
      <f>'K:\2017\Regulatory Filings\CEC IEPR\supply forms\[SMUD_2017_IEPR_Supply_Forms - CF Edits.xlsx]S-2 Energy Balance'!G75</f>
    </oc>
    <nc r="G66">
      <f>'K:\2017\Regulatory Filings\CEC IEPR\supply forms\[SMUD_2017_IEPR_Supply_Forms - CF Edits.xlsx]S-2 Energy Balance'!G75</f>
    </nc>
  </rcc>
  <rcc rId="4249" sId="3">
    <oc r="H66">
      <f>'K:\2017\Regulatory Filings\CEC IEPR\supply forms\[SMUD_2017_IEPR_Supply_Forms - CF Edits.xlsx]S-2 Energy Balance'!H75</f>
    </oc>
    <nc r="H66">
      <f>'K:\2017\Regulatory Filings\CEC IEPR\supply forms\[SMUD_2017_IEPR_Supply_Forms - CF Edits.xlsx]S-2 Energy Balance'!H75</f>
    </nc>
  </rcc>
  <rcc rId="4250" sId="3">
    <oc r="E67">
      <f>'K:\2017\Regulatory Filings\CEC IEPR\supply forms\[SMUD_2017_IEPR_Supply_Forms - CF Edits.xlsx]S-2 Energy Balance'!E76</f>
    </oc>
    <nc r="E67">
      <f>'K:\2017\Regulatory Filings\CEC IEPR\supply forms\[SMUD_2017_IEPR_Supply_Forms - CF Edits.xlsx]S-2 Energy Balance'!E76</f>
    </nc>
  </rcc>
  <rcc rId="4251" sId="3">
    <oc r="F67">
      <f>'K:\2017\Regulatory Filings\CEC IEPR\supply forms\[SMUD_2017_IEPR_Supply_Forms - CF Edits.xlsx]S-2 Energy Balance'!F76</f>
    </oc>
    <nc r="F67">
      <f>'K:\2017\Regulatory Filings\CEC IEPR\supply forms\[SMUD_2017_IEPR_Supply_Forms - CF Edits.xlsx]S-2 Energy Balance'!F76</f>
    </nc>
  </rcc>
  <rcc rId="4252" sId="3">
    <oc r="G67">
      <f>'K:\2017\Regulatory Filings\CEC IEPR\supply forms\[SMUD_2017_IEPR_Supply_Forms - CF Edits.xlsx]S-2 Energy Balance'!G76</f>
    </oc>
    <nc r="G67">
      <f>'K:\2017\Regulatory Filings\CEC IEPR\supply forms\[SMUD_2017_IEPR_Supply_Forms - CF Edits.xlsx]S-2 Energy Balance'!G76</f>
    </nc>
  </rcc>
  <rcc rId="4253" sId="3">
    <oc r="H67">
      <f>'K:\2017\Regulatory Filings\CEC IEPR\supply forms\[SMUD_2017_IEPR_Supply_Forms - CF Edits.xlsx]S-2 Energy Balance'!H76</f>
    </oc>
    <nc r="H67">
      <f>'K:\2017\Regulatory Filings\CEC IEPR\supply forms\[SMUD_2017_IEPR_Supply_Forms - CF Edits.xlsx]S-2 Energy Balance'!H76</f>
    </nc>
  </rcc>
  <rcc rId="4254" sId="3">
    <oc r="E68">
      <f>'K:\2017\Regulatory Filings\CEC IEPR\supply forms\[SMUD_2017_IEPR_Supply_Forms - CF Edits.xlsx]S-2 Energy Balance'!E77</f>
    </oc>
    <nc r="E68">
      <f>'K:\2017\Regulatory Filings\CEC IEPR\supply forms\[SMUD_2017_IEPR_Supply_Forms - CF Edits.xlsx]S-2 Energy Balance'!E77</f>
    </nc>
  </rcc>
  <rcc rId="4255" sId="3">
    <oc r="F68">
      <f>'K:\2017\Regulatory Filings\CEC IEPR\supply forms\[SMUD_2017_IEPR_Supply_Forms - CF Edits.xlsx]S-2 Energy Balance'!F77</f>
    </oc>
    <nc r="F68">
      <f>'K:\2017\Regulatory Filings\CEC IEPR\supply forms\[SMUD_2017_IEPR_Supply_Forms - CF Edits.xlsx]S-2 Energy Balance'!F77</f>
    </nc>
  </rcc>
  <rcc rId="4256" sId="3">
    <oc r="G68">
      <f>'K:\2017\Regulatory Filings\CEC IEPR\supply forms\[SMUD_2017_IEPR_Supply_Forms - CF Edits.xlsx]S-2 Energy Balance'!G77</f>
    </oc>
    <nc r="G68">
      <f>'K:\2017\Regulatory Filings\CEC IEPR\supply forms\[SMUD_2017_IEPR_Supply_Forms - CF Edits.xlsx]S-2 Energy Balance'!G77</f>
    </nc>
  </rcc>
  <rcc rId="4257" sId="3">
    <oc r="H68">
      <f>'K:\2017\Regulatory Filings\CEC IEPR\supply forms\[SMUD_2017_IEPR_Supply_Forms - CF Edits.xlsx]S-2 Energy Balance'!H77</f>
    </oc>
    <nc r="H68">
      <f>'K:\2017\Regulatory Filings\CEC IEPR\supply forms\[SMUD_2017_IEPR_Supply_Forms - CF Edits.xlsx]S-2 Energy Balance'!H77</f>
    </nc>
  </rcc>
  <rcc rId="4258" sId="3">
    <oc r="E69">
      <f>'K:\2017\Regulatory Filings\CEC IEPR\supply forms\[SMUD_2017_IEPR_Supply_Forms - CF Edits.xlsx]S-2 Energy Balance'!E78</f>
    </oc>
    <nc r="E69">
      <f>'K:\2017\Regulatory Filings\CEC IEPR\supply forms\[SMUD_2017_IEPR_Supply_Forms - CF Edits.xlsx]S-2 Energy Balance'!E78</f>
    </nc>
  </rcc>
  <rcc rId="4259" sId="3">
    <oc r="F69">
      <f>'K:\2017\Regulatory Filings\CEC IEPR\supply forms\[SMUD_2017_IEPR_Supply_Forms - CF Edits.xlsx]S-2 Energy Balance'!F78</f>
    </oc>
    <nc r="F69">
      <f>'K:\2017\Regulatory Filings\CEC IEPR\supply forms\[SMUD_2017_IEPR_Supply_Forms - CF Edits.xlsx]S-2 Energy Balance'!F78</f>
    </nc>
  </rcc>
  <rcc rId="4260" sId="3">
    <oc r="G69">
      <f>'K:\2017\Regulatory Filings\CEC IEPR\supply forms\[SMUD_2017_IEPR_Supply_Forms - CF Edits.xlsx]S-2 Energy Balance'!G78</f>
    </oc>
    <nc r="G69">
      <f>'K:\2017\Regulatory Filings\CEC IEPR\supply forms\[SMUD_2017_IEPR_Supply_Forms - CF Edits.xlsx]S-2 Energy Balance'!G78</f>
    </nc>
  </rcc>
  <rcc rId="4261" sId="3">
    <oc r="H69">
      <f>'K:\2017\Regulatory Filings\CEC IEPR\supply forms\[SMUD_2017_IEPR_Supply_Forms - CF Edits.xlsx]S-2 Energy Balance'!H78</f>
    </oc>
    <nc r="H69">
      <f>'K:\2017\Regulatory Filings\CEC IEPR\supply forms\[SMUD_2017_IEPR_Supply_Forms - CF Edits.xlsx]S-2 Energy Balance'!H78</f>
    </nc>
  </rcc>
  <rcc rId="4262" sId="3">
    <oc r="E70">
      <f>'K:\2017\Regulatory Filings\CEC IEPR\supply forms\[SMUD_2017_IEPR_Supply_Forms - CF Edits.xlsx]S-2 Energy Balance'!E79</f>
    </oc>
    <nc r="E70">
      <f>'K:\2017\Regulatory Filings\CEC IEPR\supply forms\[SMUD_2017_IEPR_Supply_Forms - CF Edits.xlsx]S-2 Energy Balance'!E79</f>
    </nc>
  </rcc>
  <rcc rId="4263" sId="3">
    <oc r="F70">
      <f>'K:\2017\Regulatory Filings\CEC IEPR\supply forms\[SMUD_2017_IEPR_Supply_Forms - CF Edits.xlsx]S-2 Energy Balance'!F79</f>
    </oc>
    <nc r="F70">
      <f>'K:\2017\Regulatory Filings\CEC IEPR\supply forms\[SMUD_2017_IEPR_Supply_Forms - CF Edits.xlsx]S-2 Energy Balance'!F79</f>
    </nc>
  </rcc>
  <rcc rId="4264" sId="3">
    <oc r="G70">
      <f>'K:\2017\Regulatory Filings\CEC IEPR\supply forms\[SMUD_2017_IEPR_Supply_Forms - CF Edits.xlsx]S-2 Energy Balance'!G79</f>
    </oc>
    <nc r="G70">
      <f>'K:\2017\Regulatory Filings\CEC IEPR\supply forms\[SMUD_2017_IEPR_Supply_Forms - CF Edits.xlsx]S-2 Energy Balance'!G79</f>
    </nc>
  </rcc>
  <rcc rId="4265" sId="3">
    <oc r="H70">
      <f>'K:\2017\Regulatory Filings\CEC IEPR\supply forms\[SMUD_2017_IEPR_Supply_Forms - CF Edits.xlsx]S-2 Energy Balance'!H79</f>
    </oc>
    <nc r="H70">
      <f>'K:\2017\Regulatory Filings\CEC IEPR\supply forms\[SMUD_2017_IEPR_Supply_Forms - CF Edits.xlsx]S-2 Energy Balance'!H79</f>
    </nc>
  </rcc>
  <rcc rId="4266" sId="3">
    <oc r="E71">
      <f>'K:\2017\Regulatory Filings\CEC IEPR\supply forms\[SMUD_2017_IEPR_Supply_Forms - CF Edits.xlsx]S-2 Energy Balance'!E80</f>
    </oc>
    <nc r="E71">
      <f>'K:\2017\Regulatory Filings\CEC IEPR\supply forms\[SMUD_2017_IEPR_Supply_Forms - CF Edits.xlsx]S-2 Energy Balance'!E80</f>
    </nc>
  </rcc>
  <rcc rId="4267" sId="3">
    <oc r="F71">
      <f>'K:\2017\Regulatory Filings\CEC IEPR\supply forms\[SMUD_2017_IEPR_Supply_Forms - CF Edits.xlsx]S-2 Energy Balance'!F80</f>
    </oc>
    <nc r="F71">
      <f>'K:\2017\Regulatory Filings\CEC IEPR\supply forms\[SMUD_2017_IEPR_Supply_Forms - CF Edits.xlsx]S-2 Energy Balance'!F80</f>
    </nc>
  </rcc>
  <rcc rId="4268" sId="3">
    <oc r="G71">
      <f>'K:\2017\Regulatory Filings\CEC IEPR\supply forms\[SMUD_2017_IEPR_Supply_Forms - CF Edits.xlsx]S-2 Energy Balance'!G80</f>
    </oc>
    <nc r="G71">
      <f>'K:\2017\Regulatory Filings\CEC IEPR\supply forms\[SMUD_2017_IEPR_Supply_Forms - CF Edits.xlsx]S-2 Energy Balance'!G80</f>
    </nc>
  </rcc>
  <rcc rId="4269" sId="3">
    <oc r="H71">
      <f>'K:\2017\Regulatory Filings\CEC IEPR\supply forms\[SMUD_2017_IEPR_Supply_Forms - CF Edits.xlsx]S-2 Energy Balance'!H80</f>
    </oc>
    <nc r="H71">
      <f>'K:\2017\Regulatory Filings\CEC IEPR\supply forms\[SMUD_2017_IEPR_Supply_Forms - CF Edits.xlsx]S-2 Energy Balance'!H80</f>
    </nc>
  </rcc>
  <rcc rId="4270" sId="3">
    <oc r="E72">
      <f>'K:\2017\Regulatory Filings\CEC IEPR\supply forms\[SMUD_2017_IEPR_Supply_Forms - CF Edits.xlsx]S-2 Energy Balance'!E81</f>
    </oc>
    <nc r="E72">
      <f>'K:\2017\Regulatory Filings\CEC IEPR\supply forms\[SMUD_2017_IEPR_Supply_Forms - CF Edits.xlsx]S-2 Energy Balance'!E81</f>
    </nc>
  </rcc>
  <rcc rId="4271" sId="3">
    <oc r="F72">
      <f>'K:\2017\Regulatory Filings\CEC IEPR\supply forms\[SMUD_2017_IEPR_Supply_Forms - CF Edits.xlsx]S-2 Energy Balance'!F81</f>
    </oc>
    <nc r="F72">
      <f>'K:\2017\Regulatory Filings\CEC IEPR\supply forms\[SMUD_2017_IEPR_Supply_Forms - CF Edits.xlsx]S-2 Energy Balance'!F81</f>
    </nc>
  </rcc>
  <rcc rId="4272" sId="3">
    <oc r="G72">
      <f>'K:\2017\Regulatory Filings\CEC IEPR\supply forms\[SMUD_2017_IEPR_Supply_Forms - CF Edits.xlsx]S-2 Energy Balance'!G81</f>
    </oc>
    <nc r="G72">
      <f>'K:\2017\Regulatory Filings\CEC IEPR\supply forms\[SMUD_2017_IEPR_Supply_Forms - CF Edits.xlsx]S-2 Energy Balance'!G81</f>
    </nc>
  </rcc>
  <rcc rId="4273" sId="3">
    <oc r="H72">
      <f>'K:\2017\Regulatory Filings\CEC IEPR\supply forms\[SMUD_2017_IEPR_Supply_Forms - CF Edits.xlsx]S-2 Energy Balance'!H81</f>
    </oc>
    <nc r="H72">
      <f>'K:\2017\Regulatory Filings\CEC IEPR\supply forms\[SMUD_2017_IEPR_Supply_Forms - CF Edits.xlsx]S-2 Energy Balance'!H81</f>
    </nc>
  </rcc>
  <rcc rId="4274" sId="3">
    <oc r="E73">
      <f>'K:\2017\Regulatory Filings\CEC IEPR\supply forms\[SMUD_2017_IEPR_Supply_Forms - CF Edits.xlsx]S-2 Energy Balance'!E82</f>
    </oc>
    <nc r="E73">
      <f>'K:\2017\Regulatory Filings\CEC IEPR\supply forms\[SMUD_2017_IEPR_Supply_Forms - CF Edits.xlsx]S-2 Energy Balance'!E82</f>
    </nc>
  </rcc>
  <rcc rId="4275" sId="3">
    <oc r="F73">
      <f>'K:\2017\Regulatory Filings\CEC IEPR\supply forms\[SMUD_2017_IEPR_Supply_Forms - CF Edits.xlsx]S-2 Energy Balance'!F82</f>
    </oc>
    <nc r="F73">
      <f>'K:\2017\Regulatory Filings\CEC IEPR\supply forms\[SMUD_2017_IEPR_Supply_Forms - CF Edits.xlsx]S-2 Energy Balance'!F82</f>
    </nc>
  </rcc>
  <rcc rId="4276" sId="3">
    <oc r="G73">
      <f>'K:\2017\Regulatory Filings\CEC IEPR\supply forms\[SMUD_2017_IEPR_Supply_Forms - CF Edits.xlsx]S-2 Energy Balance'!G82</f>
    </oc>
    <nc r="G73">
      <f>'K:\2017\Regulatory Filings\CEC IEPR\supply forms\[SMUD_2017_IEPR_Supply_Forms - CF Edits.xlsx]S-2 Energy Balance'!G82</f>
    </nc>
  </rcc>
  <rcc rId="4277" sId="3">
    <oc r="H73">
      <f>'K:\2017\Regulatory Filings\CEC IEPR\supply forms\[SMUD_2017_IEPR_Supply_Forms - CF Edits.xlsx]S-2 Energy Balance'!H82</f>
    </oc>
    <nc r="H73">
      <f>'K:\2017\Regulatory Filings\CEC IEPR\supply forms\[SMUD_2017_IEPR_Supply_Forms - CF Edits.xlsx]S-2 Energy Balance'!H82</f>
    </nc>
  </rcc>
  <rcc rId="4278" sId="3">
    <oc r="E74">
      <f>'K:\2017\Regulatory Filings\CEC IEPR\supply forms\[SMUD_2017_IEPR_Supply_Forms - CF Edits.xlsx]S-2 Energy Balance'!E83</f>
    </oc>
    <nc r="E74">
      <f>'K:\2017\Regulatory Filings\CEC IEPR\supply forms\[SMUD_2017_IEPR_Supply_Forms - CF Edits.xlsx]S-2 Energy Balance'!E83</f>
    </nc>
  </rcc>
  <rcc rId="4279" sId="3">
    <oc r="F74">
      <f>'K:\2017\Regulatory Filings\CEC IEPR\supply forms\[SMUD_2017_IEPR_Supply_Forms - CF Edits.xlsx]S-2 Energy Balance'!F83</f>
    </oc>
    <nc r="F74">
      <f>'K:\2017\Regulatory Filings\CEC IEPR\supply forms\[SMUD_2017_IEPR_Supply_Forms - CF Edits.xlsx]S-2 Energy Balance'!F83</f>
    </nc>
  </rcc>
  <rcc rId="4280" sId="3">
    <oc r="G74">
      <f>'K:\2017\Regulatory Filings\CEC IEPR\supply forms\[SMUD_2017_IEPR_Supply_Forms - CF Edits.xlsx]S-2 Energy Balance'!G83</f>
    </oc>
    <nc r="G74">
      <f>'K:\2017\Regulatory Filings\CEC IEPR\supply forms\[SMUD_2017_IEPR_Supply_Forms - CF Edits.xlsx]S-2 Energy Balance'!G83</f>
    </nc>
  </rcc>
  <rcc rId="4281" sId="3">
    <oc r="H74">
      <f>'K:\2017\Regulatory Filings\CEC IEPR\supply forms\[SMUD_2017_IEPR_Supply_Forms - CF Edits.xlsx]S-2 Energy Balance'!H83</f>
    </oc>
    <nc r="H74">
      <f>'K:\2017\Regulatory Filings\CEC IEPR\supply forms\[SMUD_2017_IEPR_Supply_Forms - CF Edits.xlsx]S-2 Energy Balance'!H83</f>
    </nc>
  </rcc>
  <rcc rId="4282" sId="3">
    <oc r="E75">
      <f>'K:\2017\Regulatory Filings\CEC IEPR\supply forms\[SMUD_2017_IEPR_Supply_Forms - CF Edits.xlsx]S-2 Energy Balance'!E84</f>
    </oc>
    <nc r="E75">
      <f>'K:\2017\Regulatory Filings\CEC IEPR\supply forms\[SMUD_2017_IEPR_Supply_Forms - CF Edits.xlsx]S-2 Energy Balance'!E84</f>
    </nc>
  </rcc>
  <rcc rId="4283" sId="3">
    <oc r="F75">
      <f>'K:\2017\Regulatory Filings\CEC IEPR\supply forms\[SMUD_2017_IEPR_Supply_Forms - CF Edits.xlsx]S-2 Energy Balance'!F84</f>
    </oc>
    <nc r="F75">
      <f>'K:\2017\Regulatory Filings\CEC IEPR\supply forms\[SMUD_2017_IEPR_Supply_Forms - CF Edits.xlsx]S-2 Energy Balance'!F84</f>
    </nc>
  </rcc>
  <rcc rId="4284" sId="3">
    <oc r="G75">
      <f>'K:\2017\Regulatory Filings\CEC IEPR\supply forms\[SMUD_2017_IEPR_Supply_Forms - CF Edits.xlsx]S-2 Energy Balance'!G84</f>
    </oc>
    <nc r="G75">
      <f>'K:\2017\Regulatory Filings\CEC IEPR\supply forms\[SMUD_2017_IEPR_Supply_Forms - CF Edits.xlsx]S-2 Energy Balance'!G84</f>
    </nc>
  </rcc>
  <rcc rId="4285" sId="3">
    <oc r="H75">
      <f>'K:\2017\Regulatory Filings\CEC IEPR\supply forms\[SMUD_2017_IEPR_Supply_Forms - CF Edits.xlsx]S-2 Energy Balance'!H84</f>
    </oc>
    <nc r="H75">
      <f>'K:\2017\Regulatory Filings\CEC IEPR\supply forms\[SMUD_2017_IEPR_Supply_Forms - CF Edits.xlsx]S-2 Energy Balance'!H84</f>
    </nc>
  </rcc>
  <rcc rId="4286" sId="3">
    <oc r="E76">
      <f>'K:\2017\Regulatory Filings\CEC IEPR\supply forms\[SMUD_2017_IEPR_Supply_Forms - CF Edits.xlsx]S-2 Energy Balance'!E85</f>
    </oc>
    <nc r="E76">
      <f>'K:\2017\Regulatory Filings\CEC IEPR\supply forms\[SMUD_2017_IEPR_Supply_Forms - CF Edits.xlsx]S-2 Energy Balance'!E85</f>
    </nc>
  </rcc>
  <rcc rId="4287" sId="3">
    <oc r="F76">
      <f>'K:\2017\Regulatory Filings\CEC IEPR\supply forms\[SMUD_2017_IEPR_Supply_Forms - CF Edits.xlsx]S-2 Energy Balance'!F85</f>
    </oc>
    <nc r="F76">
      <f>'K:\2017\Regulatory Filings\CEC IEPR\supply forms\[SMUD_2017_IEPR_Supply_Forms - CF Edits.xlsx]S-2 Energy Balance'!F85</f>
    </nc>
  </rcc>
  <rcc rId="4288" sId="3">
    <oc r="G76">
      <f>'K:\2017\Regulatory Filings\CEC IEPR\supply forms\[SMUD_2017_IEPR_Supply_Forms - CF Edits.xlsx]S-2 Energy Balance'!G85</f>
    </oc>
    <nc r="G76">
      <f>'K:\2017\Regulatory Filings\CEC IEPR\supply forms\[SMUD_2017_IEPR_Supply_Forms - CF Edits.xlsx]S-2 Energy Balance'!G85</f>
    </nc>
  </rcc>
  <rcc rId="4289" sId="3">
    <oc r="H76">
      <f>'K:\2017\Regulatory Filings\CEC IEPR\supply forms\[SMUD_2017_IEPR_Supply_Forms - CF Edits.xlsx]S-2 Energy Balance'!H85</f>
    </oc>
    <nc r="H76">
      <f>'K:\2017\Regulatory Filings\CEC IEPR\supply forms\[SMUD_2017_IEPR_Supply_Forms - CF Edits.xlsx]S-2 Energy Balance'!H85</f>
    </nc>
  </rcc>
  <rcc rId="4290" sId="3">
    <oc r="E77">
      <f>'K:\2017\Regulatory Filings\CEC IEPR\supply forms\[SMUD_2017_IEPR_Supply_Forms - CF Edits.xlsx]S-2 Energy Balance'!E86</f>
    </oc>
    <nc r="E77">
      <f>'K:\2017\Regulatory Filings\CEC IEPR\supply forms\[SMUD_2017_IEPR_Supply_Forms - CF Edits.xlsx]S-2 Energy Balance'!E86</f>
    </nc>
  </rcc>
  <rcc rId="4291" sId="3">
    <oc r="F77">
      <f>'K:\2017\Regulatory Filings\CEC IEPR\supply forms\[SMUD_2017_IEPR_Supply_Forms - CF Edits.xlsx]S-2 Energy Balance'!F86</f>
    </oc>
    <nc r="F77">
      <f>'K:\2017\Regulatory Filings\CEC IEPR\supply forms\[SMUD_2017_IEPR_Supply_Forms - CF Edits.xlsx]S-2 Energy Balance'!F86</f>
    </nc>
  </rcc>
  <rcc rId="4292" sId="3">
    <oc r="G77">
      <f>'K:\2017\Regulatory Filings\CEC IEPR\supply forms\[SMUD_2017_IEPR_Supply_Forms - CF Edits.xlsx]S-2 Energy Balance'!G86</f>
    </oc>
    <nc r="G77">
      <f>'K:\2017\Regulatory Filings\CEC IEPR\supply forms\[SMUD_2017_IEPR_Supply_Forms - CF Edits.xlsx]S-2 Energy Balance'!G86</f>
    </nc>
  </rcc>
  <rcc rId="4293" sId="3">
    <oc r="H77">
      <f>'K:\2017\Regulatory Filings\CEC IEPR\supply forms\[SMUD_2017_IEPR_Supply_Forms - CF Edits.xlsx]S-2 Energy Balance'!H86</f>
    </oc>
    <nc r="H77">
      <f>'K:\2017\Regulatory Filings\CEC IEPR\supply forms\[SMUD_2017_IEPR_Supply_Forms - CF Edits.xlsx]S-2 Energy Balance'!H86</f>
    </nc>
  </rcc>
  <rcc rId="4294" sId="3">
    <oc r="E80">
      <f>'K:\2017\Regulatory Filings\CEC IEPR\supply forms\[SMUD_2017_IEPR_Supply_Forms - CF Edits.xlsx]S-2 Energy Balance'!E94</f>
    </oc>
    <nc r="E80">
      <f>'K:\2017\Regulatory Filings\CEC IEPR\supply forms\[SMUD_2017_IEPR_Supply_Forms - CF Edits.xlsx]S-2 Energy Balance'!E94</f>
    </nc>
  </rcc>
  <rcc rId="4295" sId="3">
    <oc r="F80">
      <f>'K:\2017\Regulatory Filings\CEC IEPR\supply forms\[SMUD_2017_IEPR_Supply_Forms - CF Edits.xlsx]S-2 Energy Balance'!F94</f>
    </oc>
    <nc r="F80">
      <f>'K:\2017\Regulatory Filings\CEC IEPR\supply forms\[SMUD_2017_IEPR_Supply_Forms - CF Edits.xlsx]S-2 Energy Balance'!F94</f>
    </nc>
  </rcc>
  <rcc rId="4296" sId="3">
    <oc r="G80">
      <f>'K:\2017\Regulatory Filings\CEC IEPR\supply forms\[SMUD_2017_IEPR_Supply_Forms - CF Edits.xlsx]S-2 Energy Balance'!G94</f>
    </oc>
    <nc r="G80">
      <f>'K:\2017\Regulatory Filings\CEC IEPR\supply forms\[SMUD_2017_IEPR_Supply_Forms - CF Edits.xlsx]S-2 Energy Balance'!G94</f>
    </nc>
  </rcc>
  <rcc rId="4297" sId="3">
    <oc r="H80">
      <f>'K:\2017\Regulatory Filings\CEC IEPR\supply forms\[SMUD_2017_IEPR_Supply_Forms - CF Edits.xlsx]S-2 Energy Balance'!H94</f>
    </oc>
    <nc r="H80">
      <f>'K:\2017\Regulatory Filings\CEC IEPR\supply forms\[SMUD_2017_IEPR_Supply_Forms - CF Edits.xlsx]S-2 Energy Balance'!H94</f>
    </nc>
  </rcc>
  <rcc rId="4298" sId="3">
    <oc r="E81">
      <f>'K:\2017\Regulatory Filings\CEC IEPR\supply forms\[SMUD_2017_IEPR_Supply_Forms - CF Edits.xlsx]S-2 Energy Balance'!E95</f>
    </oc>
    <nc r="E81">
      <f>'K:\2017\Regulatory Filings\CEC IEPR\supply forms\[SMUD_2017_IEPR_Supply_Forms - CF Edits.xlsx]S-2 Energy Balance'!E95</f>
    </nc>
  </rcc>
  <rcc rId="4299" sId="3">
    <oc r="F81">
      <f>'K:\2017\Regulatory Filings\CEC IEPR\supply forms\[SMUD_2017_IEPR_Supply_Forms - CF Edits.xlsx]S-2 Energy Balance'!F95</f>
    </oc>
    <nc r="F81">
      <f>'K:\2017\Regulatory Filings\CEC IEPR\supply forms\[SMUD_2017_IEPR_Supply_Forms - CF Edits.xlsx]S-2 Energy Balance'!F95</f>
    </nc>
  </rcc>
  <rcc rId="4300" sId="3">
    <oc r="G81">
      <f>'K:\2017\Regulatory Filings\CEC IEPR\supply forms\[SMUD_2017_IEPR_Supply_Forms - CF Edits.xlsx]S-2 Energy Balance'!G95</f>
    </oc>
    <nc r="G81">
      <f>'K:\2017\Regulatory Filings\CEC IEPR\supply forms\[SMUD_2017_IEPR_Supply_Forms - CF Edits.xlsx]S-2 Energy Balance'!G95</f>
    </nc>
  </rcc>
  <rcc rId="4301" sId="3">
    <oc r="H81">
      <f>'K:\2017\Regulatory Filings\CEC IEPR\supply forms\[SMUD_2017_IEPR_Supply_Forms - CF Edits.xlsx]S-2 Energy Balance'!H95</f>
    </oc>
    <nc r="H81">
      <f>'K:\2017\Regulatory Filings\CEC IEPR\supply forms\[SMUD_2017_IEPR_Supply_Forms - CF Edits.xlsx]S-2 Energy Balance'!H95</f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9" sId="3" numFmtId="4">
    <oc r="E11">
      <f>'K:\2017\Regulatory Filings\CEC IEPR\supply forms\[CEC Iepr 2017 supply forms 1 and 2 - from Nate.xlsx]summary irp forecast 2-23'!AE5</f>
    </oc>
    <nc r="E11">
      <v>10985.713633663188</v>
    </nc>
  </rcc>
  <rcc rId="4310" sId="3" numFmtId="4">
    <oc r="F11">
      <f>'K:\2017\Regulatory Filings\CEC IEPR\supply forms\[CEC Iepr 2017 supply forms 1 and 2 - from Nate.xlsx]summary irp forecast 2-23'!AF5</f>
    </oc>
    <nc r="F11">
      <v>11041.213773360414</v>
    </nc>
  </rcc>
  <rcc rId="4311" sId="3" numFmtId="4">
    <oc r="G11">
      <f>'K:\2017\Regulatory Filings\CEC IEPR\supply forms\[CEC Iepr 2017 supply forms 1 and 2 - from Nate.xlsx]summary irp forecast 2-23'!AG5</f>
    </oc>
    <nc r="G11">
      <v>11114.887977709423</v>
    </nc>
  </rcc>
  <rcc rId="4312" sId="3" numFmtId="4">
    <oc r="H11">
      <f>'K:\2017\Regulatory Filings\CEC IEPR\supply forms\[CEC Iepr 2017 supply forms 1 and 2 - from Nate.xlsx]summary irp forecast 2-23'!AH5</f>
    </oc>
    <nc r="H11">
      <v>11233.252572503599</v>
    </nc>
  </rcc>
  <rcc rId="4313" sId="3" numFmtId="4">
    <oc r="I11">
      <f>'K:\2017\Regulatory Filings\CEC IEPR\supply forms\[CEC Iepr 2017 supply forms 1 and 2 - from Nate.xlsx]summary irp forecast 2-23'!AI5</f>
    </oc>
    <nc r="I11">
      <v>11449.095878918284</v>
    </nc>
  </rcc>
  <rcc rId="4314" sId="3" numFmtId="4">
    <oc r="J11">
      <f>'K:\2017\Regulatory Filings\CEC IEPR\supply forms\[CEC Iepr 2017 supply forms 1 and 2 - from Nate.xlsx]summary irp forecast 2-23'!AJ5</f>
    </oc>
    <nc r="J11">
      <v>11501.744763647213</v>
    </nc>
  </rcc>
  <rcc rId="4315" sId="3" numFmtId="4">
    <oc r="K11">
      <f>'K:\2017\Regulatory Filings\CEC IEPR\supply forms\[CEC Iepr 2017 supply forms 1 and 2 - from Nate.xlsx]summary irp forecast 2-23'!AK5</f>
    </oc>
    <nc r="K11">
      <v>11576.474378406294</v>
    </nc>
  </rcc>
  <rcc rId="4316" sId="3" numFmtId="4">
    <oc r="L11">
      <f>'K:\2017\Regulatory Filings\CEC IEPR\supply forms\[CEC Iepr 2017 supply forms 1 and 2 - from Nate.xlsx]summary irp forecast 2-23'!AL5</f>
    </oc>
    <nc r="L11">
      <v>11650.43600254836</v>
    </nc>
  </rcc>
  <rcc rId="4317" sId="3" numFmtId="4">
    <oc r="M11">
      <f>'K:\2017\Regulatory Filings\CEC IEPR\supply forms\[CEC Iepr 2017 supply forms 1 and 2 - from Nate.xlsx]summary irp forecast 2-23'!AM5</f>
    </oc>
    <nc r="M11">
      <v>11705.255156124749</v>
    </nc>
  </rcc>
  <rcc rId="4318" sId="3" numFmtId="4">
    <oc r="N11">
      <f>'K:\2017\Regulatory Filings\CEC IEPR\supply forms\[CEC Iepr 2017 supply forms 1 and 2 - from Nate.xlsx]summary irp forecast 2-23'!AN5</f>
    </oc>
    <nc r="N11">
      <v>11780.236614395064</v>
    </nc>
  </rcc>
  <rcc rId="4319" sId="3" numFmtId="4">
    <oc r="E18">
      <f>'K:\2017\Regulatory Filings\CEC IEPR\supply forms\[CEC Iepr 2017 supply forms 1 and 2 - from Nate.xlsx]demand response plans'!G14</f>
    </oc>
    <nc r="E18">
      <v>-0.20549999999999999</v>
    </nc>
  </rcc>
  <rcc rId="4320" sId="3" numFmtId="4">
    <oc r="F18">
      <f>'K:\2017\Regulatory Filings\CEC IEPR\supply forms\[CEC Iepr 2017 supply forms 1 and 2 - from Nate.xlsx]demand response plans'!H14</f>
    </oc>
    <nc r="F18">
      <v>-0.2205</v>
    </nc>
  </rcc>
  <rcc rId="4321" sId="3" numFmtId="4">
    <oc r="G18">
      <f>'K:\2017\Regulatory Filings\CEC IEPR\supply forms\[CEC Iepr 2017 supply forms 1 and 2 - from Nate.xlsx]demand response plans'!I14</f>
    </oc>
    <nc r="G18">
      <v>-0.22800000000000001</v>
    </nc>
  </rcc>
  <rcc rId="4322" sId="3" numFmtId="4">
    <oc r="H18">
      <f>'K:\2017\Regulatory Filings\CEC IEPR\supply forms\[CEC Iepr 2017 supply forms 1 and 2 - from Nate.xlsx]demand response plans'!J14</f>
    </oc>
    <nc r="H18">
      <v>-0.23549999999999999</v>
    </nc>
  </rcc>
  <rcc rId="4323" sId="3" numFmtId="4">
    <oc r="I18">
      <f>'K:\2017\Regulatory Filings\CEC IEPR\supply forms\[CEC Iepr 2017 supply forms 1 and 2 - from Nate.xlsx]demand response plans'!K14</f>
    </oc>
    <nc r="I18">
      <v>-0.23400000000000001</v>
    </nc>
  </rcc>
  <rcc rId="4324" sId="3" numFmtId="4">
    <oc r="J18">
      <f>'K:\2017\Regulatory Filings\CEC IEPR\supply forms\[CEC Iepr 2017 supply forms 1 and 2 - from Nate.xlsx]demand response plans'!L14</f>
    </oc>
    <nc r="J18">
      <v>-0.23100000000000001</v>
    </nc>
  </rcc>
  <rcc rId="4325" sId="3" numFmtId="4">
    <oc r="K18">
      <f>'K:\2017\Regulatory Filings\CEC IEPR\supply forms\[CEC Iepr 2017 supply forms 1 and 2 - from Nate.xlsx]demand response plans'!M14</f>
    </oc>
    <nc r="K18">
      <v>-0.22800000000000001</v>
    </nc>
  </rcc>
  <rcc rId="4326" sId="3" numFmtId="4">
    <oc r="L18">
      <f>'K:\2017\Regulatory Filings\CEC IEPR\supply forms\[CEC Iepr 2017 supply forms 1 and 2 - from Nate.xlsx]demand response plans'!N14</f>
    </oc>
    <nc r="L18">
      <v>-0.22500000000000001</v>
    </nc>
  </rcc>
  <rcc rId="4327" sId="3" numFmtId="4">
    <oc r="M18">
      <f>'K:\2017\Regulatory Filings\CEC IEPR\supply forms\[CEC Iepr 2017 supply forms 1 and 2 - from Nate.xlsx]demand response plans'!O14</f>
    </oc>
    <nc r="M18">
      <v>-0.222</v>
    </nc>
  </rcc>
  <rcc rId="4328" sId="3" numFmtId="4">
    <oc r="N18">
      <f>'K:\2017\Regulatory Filings\CEC IEPR\supply forms\[CEC Iepr 2017 supply forms 1 and 2 - from Nate.xlsx]demand response plans'!P14</f>
    </oc>
    <nc r="N18">
      <v>-0.219</v>
    </nc>
  </rcc>
  <rcc rId="4329" sId="3" numFmtId="4">
    <oc r="E29">
      <f>'K:\2017\Regulatory Filings\CEC IEPR\supply forms\[SMUD_2017_IEPR_Supply_Forms - CF Edits.xlsx]S-2 Energy Balance'!E29</f>
    </oc>
    <nc r="E29">
      <v>3448.7488622167657</v>
    </nc>
  </rcc>
  <rcc rId="4330" sId="3" numFmtId="4">
    <oc r="F29">
      <f>'K:\2017\Regulatory Filings\CEC IEPR\supply forms\[SMUD_2017_IEPR_Supply_Forms - CF Edits.xlsx]S-2 Energy Balance'!F29</f>
    </oc>
    <nc r="F29">
      <v>3123.4426385566844</v>
    </nc>
  </rcc>
  <rcc rId="4331" sId="3" numFmtId="4">
    <oc r="G29">
      <f>'K:\2017\Regulatory Filings\CEC IEPR\supply forms\[SMUD_2017_IEPR_Supply_Forms - CF Edits.xlsx]S-2 Energy Balance'!G29</f>
    </oc>
    <nc r="G29">
      <v>3221.6110220517185</v>
    </nc>
  </rcc>
  <rcc rId="4332" sId="3" numFmtId="4">
    <oc r="H29">
      <f>'K:\2017\Regulatory Filings\CEC IEPR\supply forms\[SMUD_2017_IEPR_Supply_Forms - CF Edits.xlsx]S-2 Energy Balance'!H29</f>
    </oc>
    <nc r="H29">
      <v>3028.1075514548284</v>
    </nc>
  </rcc>
  <rcc rId="4333" sId="3" numFmtId="4">
    <oc r="I29">
      <f>'K:\2017\Regulatory Filings\CEC IEPR\supply forms\[CPP Renew + Brown calculation - PA.xlsx]Sheet1'!G12</f>
    </oc>
    <nc r="I29">
      <v>3015.2440435056014</v>
    </nc>
  </rcc>
  <rcc rId="4334" sId="3" numFmtId="4">
    <oc r="J29">
      <f>'K:\2017\Regulatory Filings\CEC IEPR\supply forms\[CPP Renew + Brown calculation - PA.xlsx]Sheet1'!H12</f>
    </oc>
    <nc r="J29">
      <v>2936.8466589382815</v>
    </nc>
  </rcc>
  <rcc rId="4335" sId="3" numFmtId="4">
    <oc r="K29">
      <f>'K:\2017\Regulatory Filings\CEC IEPR\supply forms\[CPP Renew + Brown calculation - PA.xlsx]Sheet1'!I12</f>
    </oc>
    <nc r="K29">
      <v>2924.4389289955825</v>
    </nc>
  </rcc>
  <rcc rId="4336" sId="3" numFmtId="4">
    <oc r="L29">
      <f>'K:\2017\Regulatory Filings\CEC IEPR\supply forms\[CPP Renew + Brown calculation - PA.xlsx]Sheet1'!J12</f>
    </oc>
    <nc r="L29">
      <v>2924.0357718905225</v>
    </nc>
  </rcc>
  <rcc rId="4337" sId="3" numFmtId="4">
    <oc r="M29">
      <f>'K:\2017\Regulatory Filings\CEC IEPR\supply forms\[CPP Renew + Brown calculation - PA.xlsx]Sheet1'!K12</f>
    </oc>
    <nc r="M29">
      <v>2926.5876396936064</v>
    </nc>
  </rcc>
  <rcc rId="4338" sId="3" numFmtId="4">
    <oc r="N29">
      <f>'K:\2017\Regulatory Filings\CEC IEPR\supply forms\[CPP Renew + Brown calculation - PA.xlsx]Sheet1'!L12</f>
    </oc>
    <nc r="N29">
      <v>2945.512745551121</v>
    </nc>
  </rcc>
  <rcc rId="4339" sId="3" numFmtId="4">
    <oc r="E30">
      <f>'K:\2017\Regulatory Filings\CEC IEPR\supply forms\[SMUD_2017_IEPR_Supply_Forms - CF Edits.xlsx]S-2 Energy Balance'!E30</f>
    </oc>
    <nc r="E30">
      <v>252.63144276126997</v>
    </nc>
  </rcc>
  <rcc rId="4340" sId="3" numFmtId="4">
    <oc r="F30">
      <f>'K:\2017\Regulatory Filings\CEC IEPR\supply forms\[SMUD_2017_IEPR_Supply_Forms - CF Edits.xlsx]S-2 Energy Balance'!F30</f>
    </oc>
    <nc r="F30">
      <v>355.97621301260995</v>
    </nc>
  </rcc>
  <rcc rId="4341" sId="3" numFmtId="4">
    <oc r="G30">
      <f>'K:\2017\Regulatory Filings\CEC IEPR\supply forms\[SMUD_2017_IEPR_Supply_Forms - CF Edits.xlsx]S-2 Energy Balance'!G30</f>
    </oc>
    <nc r="G30">
      <v>298.36236551329011</v>
    </nc>
  </rcc>
  <rcc rId="4342" sId="3" numFmtId="4">
    <oc r="H30">
      <f>'K:\2017\Regulatory Filings\CEC IEPR\supply forms\[SMUD_2017_IEPR_Supply_Forms - CF Edits.xlsx]S-2 Energy Balance'!H30</f>
    </oc>
    <nc r="H30">
      <v>262.78447427873999</v>
    </nc>
  </rcc>
  <rcc rId="4343" sId="3" numFmtId="4">
    <oc r="I30">
      <f>SUM('K:\2017\Regulatory Filings\CEC IEPR\supply forms\[Diagnostics_v6.3_012617_Middle (Rivalry)_030217_Case 1.xlsx]2012-2035 summary'!M15:M16,'K:\2017\Regulatory Filings\CEC IEPR\supply forms\[Diagnostics_v6.3_012617_Middle (Rivalry)_030217_Case 1.xlsx]2012-2035 summary'!M20)</f>
    </oc>
    <nc r="I30">
      <v>105.94716470002</v>
    </nc>
  </rcc>
  <rcc rId="4344" sId="3" numFmtId="4">
    <oc r="J30">
      <f>SUM('K:\2017\Regulatory Filings\CEC IEPR\supply forms\[Diagnostics_v6.3_012617_Middle (Rivalry)_030217_Case 1.xlsx]2012-2035 summary'!N15:N16,'K:\2017\Regulatory Filings\CEC IEPR\supply forms\[Diagnostics_v6.3_012617_Middle (Rivalry)_030217_Case 1.xlsx]2012-2035 summary'!N20)</f>
    </oc>
    <nc r="J30">
      <v>139.79576168788</v>
    </nc>
  </rcc>
  <rcc rId="4345" sId="3" numFmtId="4">
    <oc r="K30">
      <f>SUM('K:\2017\Regulatory Filings\CEC IEPR\supply forms\[Diagnostics_v6.3_012617_Middle (Rivalry)_030217_Case 1.xlsx]2012-2035 summary'!O15:O16,'K:\2017\Regulatory Filings\CEC IEPR\supply forms\[Diagnostics_v6.3_012617_Middle (Rivalry)_030217_Case 1.xlsx]2012-2035 summary'!O20)</f>
    </oc>
    <nc r="K30">
      <v>147.41434702927998</v>
    </nc>
  </rcc>
  <rcc rId="4346" sId="3" numFmtId="4">
    <oc r="L30">
      <f>SUM('K:\2017\Regulatory Filings\CEC IEPR\supply forms\[Diagnostics_v6.3_012617_Middle (Rivalry)_030217_Case 1.xlsx]2012-2035 summary'!P15:P16,'K:\2017\Regulatory Filings\CEC IEPR\supply forms\[Diagnostics_v6.3_012617_Middle (Rivalry)_030217_Case 1.xlsx]2012-2035 summary'!P20)</f>
    </oc>
    <nc r="L30">
      <v>169.79495512947</v>
    </nc>
  </rcc>
  <rcc rId="4347" sId="3" numFmtId="4">
    <oc r="M30">
      <f>SUM('K:\2017\Regulatory Filings\CEC IEPR\supply forms\[Diagnostics_v6.3_012617_Middle (Rivalry)_030217_Case 1.xlsx]2012-2035 summary'!Q15:Q16,'K:\2017\Regulatory Filings\CEC IEPR\supply forms\[Diagnostics_v6.3_012617_Middle (Rivalry)_030217_Case 1.xlsx]2012-2035 summary'!Q20)</f>
    </oc>
    <nc r="M30">
      <v>174.41794144423002</v>
    </nc>
  </rcc>
  <rcc rId="4348" sId="3" numFmtId="4">
    <oc r="N30">
      <f>SUM('K:\2017\Regulatory Filings\CEC IEPR\supply forms\[Diagnostics_v6.3_012617_Middle (Rivalry)_030217_Case 1.xlsx]2012-2035 summary'!R15:R16,'K:\2017\Regulatory Filings\CEC IEPR\supply forms\[Diagnostics_v6.3_012617_Middle (Rivalry)_030217_Case 1.xlsx]2012-2035 summary'!R20)</f>
    </oc>
    <nc r="N30">
      <v>220.48804593163001</v>
    </nc>
  </rcc>
  <rcc rId="4349" sId="3" numFmtId="4">
    <oc r="E31">
      <f>'K:\2017\Regulatory Filings\CEC IEPR\supply forms\[SMUD_2017_IEPR_Supply_Forms - CF Edits.xlsx]S-2 Energy Balance'!E31</f>
    </oc>
    <nc r="E31">
      <v>645.35527727313001</v>
    </nc>
  </rcc>
  <rcc rId="4350" sId="3" numFmtId="4">
    <oc r="F31">
      <f>'K:\2017\Regulatory Filings\CEC IEPR\supply forms\[SMUD_2017_IEPR_Supply_Forms - CF Edits.xlsx]S-2 Energy Balance'!F31</f>
    </oc>
    <nc r="F31">
      <v>855.92593750440005</v>
    </nc>
  </rcc>
  <rcc rId="4351" sId="3" numFmtId="4">
    <oc r="G31">
      <f>'K:\2017\Regulatory Filings\CEC IEPR\supply forms\[SMUD_2017_IEPR_Supply_Forms - CF Edits.xlsx]S-2 Energy Balance'!G31</f>
    </oc>
    <nc r="G31">
      <v>839.06789241147999</v>
    </nc>
  </rcc>
  <rcc rId="4352" sId="3" numFmtId="4">
    <oc r="H31">
      <f>'K:\2017\Regulatory Filings\CEC IEPR\supply forms\[SMUD_2017_IEPR_Supply_Forms - CF Edits.xlsx]S-2 Energy Balance'!H31</f>
    </oc>
    <nc r="H31">
      <v>772.07103002707004</v>
    </nc>
  </rcc>
  <rcc rId="4353" sId="3" numFmtId="4">
    <oc r="I31">
      <f>SUM('K:\2017\Regulatory Filings\CEC IEPR\supply forms\[Diagnostics_v6.3_012617_Middle (Rivalry)_030217_Case 1.xlsx]2012-2035 summary'!M18:M19,'K:\2017\Regulatory Filings\CEC IEPR\supply forms\[Diagnostics_v6.3_012617_Middle (Rivalry)_030217_Case 1.xlsx]2012-2035 summary'!M22)</f>
    </oc>
    <nc r="I31">
      <v>741.59866497199994</v>
    </nc>
  </rcc>
  <rcc rId="4354" sId="3" numFmtId="4">
    <oc r="J31">
      <f>SUM('K:\2017\Regulatory Filings\CEC IEPR\supply forms\[Diagnostics_v6.3_012617_Middle (Rivalry)_030217_Case 1.xlsx]2012-2035 summary'!N18:N19,'K:\2017\Regulatory Filings\CEC IEPR\supply forms\[Diagnostics_v6.3_012617_Middle (Rivalry)_030217_Case 1.xlsx]2012-2035 summary'!N22)</f>
    </oc>
    <nc r="J31">
      <v>747.53662825908998</v>
    </nc>
  </rcc>
  <rcc rId="4355" sId="3" numFmtId="4">
    <oc r="K31">
      <f>SUM('K:\2017\Regulatory Filings\CEC IEPR\supply forms\[Diagnostics_v6.3_012617_Middle (Rivalry)_030217_Case 1.xlsx]2012-2035 summary'!O18:O19,'K:\2017\Regulatory Filings\CEC IEPR\supply forms\[Diagnostics_v6.3_012617_Middle (Rivalry)_030217_Case 1.xlsx]2012-2035 summary'!O22)</f>
    </oc>
    <nc r="K31">
      <v>761.02796907596007</v>
    </nc>
  </rcc>
  <rcc rId="4356" sId="3" numFmtId="4">
    <oc r="L31">
      <f>SUM('K:\2017\Regulatory Filings\CEC IEPR\supply forms\[Diagnostics_v6.3_012617_Middle (Rivalry)_030217_Case 1.xlsx]2012-2035 summary'!P18:P19,'K:\2017\Regulatory Filings\CEC IEPR\supply forms\[Diagnostics_v6.3_012617_Middle (Rivalry)_030217_Case 1.xlsx]2012-2035 summary'!P22)</f>
    </oc>
    <nc r="L31">
      <v>765.04911344835</v>
    </nc>
  </rcc>
  <rcc rId="4357" sId="3" numFmtId="4">
    <oc r="M31">
      <f>SUM('K:\2017\Regulatory Filings\CEC IEPR\supply forms\[Diagnostics_v6.3_012617_Middle (Rivalry)_030217_Case 1.xlsx]2012-2035 summary'!Q18:Q19,'K:\2017\Regulatory Filings\CEC IEPR\supply forms\[Diagnostics_v6.3_012617_Middle (Rivalry)_030217_Case 1.xlsx]2012-2035 summary'!Q22)</f>
    </oc>
    <nc r="M31">
      <v>763.55365955098</v>
    </nc>
  </rcc>
  <rcc rId="4358" sId="3" numFmtId="4">
    <oc r="N31">
      <f>SUM('K:\2017\Regulatory Filings\CEC IEPR\supply forms\[Diagnostics_v6.3_012617_Middle (Rivalry)_030217_Case 1.xlsx]2012-2035 summary'!R18:R19,'K:\2017\Regulatory Filings\CEC IEPR\supply forms\[Diagnostics_v6.3_012617_Middle (Rivalry)_030217_Case 1.xlsx]2012-2035 summary'!R22)</f>
    </oc>
    <nc r="N31">
      <v>804.74781672601011</v>
    </nc>
  </rcc>
  <rcc rId="4359" sId="3" numFmtId="4">
    <oc r="E32">
      <f>'K:\2017\Regulatory Filings\CEC IEPR\supply forms\[SMUD_2017_IEPR_Supply_Forms - CF Edits.xlsx]S-2 Energy Balance'!E32</f>
    </oc>
    <nc r="E32">
      <v>1.728</v>
    </nc>
  </rcc>
  <rcc rId="4360" sId="3" numFmtId="4">
    <oc r="F32">
      <f>'K:\2017\Regulatory Filings\CEC IEPR\supply forms\[SMUD_2017_IEPR_Supply_Forms - CF Edits.xlsx]S-2 Energy Balance'!F32</f>
    </oc>
    <nc r="F32">
      <v>2.16</v>
    </nc>
  </rcc>
  <rcc rId="4361" sId="3" numFmtId="4">
    <oc r="G32">
      <f>'K:\2017\Regulatory Filings\CEC IEPR\supply forms\[SMUD_2017_IEPR_Supply_Forms - CF Edits.xlsx]S-2 Energy Balance'!G32</f>
    </oc>
    <nc r="G32">
      <v>1.728</v>
    </nc>
  </rcc>
  <rcc rId="4362" sId="3" numFmtId="4">
    <oc r="H32">
      <f>'K:\2017\Regulatory Filings\CEC IEPR\supply forms\[SMUD_2017_IEPR_Supply_Forms - CF Edits.xlsx]S-2 Energy Balance'!H32</f>
    </oc>
    <nc r="H32">
      <v>1.728</v>
    </nc>
  </rcc>
  <rcc rId="4363" sId="3" numFmtId="4">
    <oc r="I32">
      <f>'K:\2017\Regulatory Filings\CEC IEPR\supply forms\[Diagnostics_v6.3_012617_Middle (Rivalry)_030217_Case 1.xlsx]2012-2035 summary'!M21</f>
    </oc>
    <nc r="I32">
      <v>6.4640000000000004</v>
    </nc>
  </rcc>
  <rcc rId="4364" sId="3" numFmtId="4">
    <oc r="J32">
      <f>'K:\2017\Regulatory Filings\CEC IEPR\supply forms\[Diagnostics_v6.3_012617_Middle (Rivalry)_030217_Case 1.xlsx]2012-2035 summary'!N21</f>
    </oc>
    <nc r="J32">
      <v>5.8560000000000008</v>
    </nc>
  </rcc>
  <rcc rId="4365" sId="3" numFmtId="4">
    <oc r="K32">
      <f>'K:\2017\Regulatory Filings\CEC IEPR\supply forms\[Diagnostics_v6.3_012617_Middle (Rivalry)_030217_Case 1.xlsx]2012-2035 summary'!O21</f>
    </oc>
    <nc r="K32">
      <v>7.8080000000000016</v>
    </nc>
  </rcc>
  <rcc rId="4366" sId="3" numFmtId="4">
    <oc r="L32">
      <f>'K:\2017\Regulatory Filings\CEC IEPR\supply forms\[Diagnostics_v6.3_012617_Middle (Rivalry)_030217_Case 1.xlsx]2012-2035 summary'!P21</f>
    </oc>
    <nc r="L32">
      <v>11.122074875400001</v>
    </nc>
  </rcc>
  <rcc rId="4367" sId="3" numFmtId="4">
    <oc r="M32">
      <f>'K:\2017\Regulatory Filings\CEC IEPR\supply forms\[Diagnostics_v6.3_012617_Middle (Rivalry)_030217_Case 1.xlsx]2012-2035 summary'!Q21</f>
    </oc>
    <nc r="M32">
      <v>7.0080000000000009</v>
    </nc>
  </rcc>
  <rcc rId="4368" sId="3" numFmtId="4">
    <oc r="N32">
      <f>'K:\2017\Regulatory Filings\CEC IEPR\supply forms\[Diagnostics_v6.3_012617_Middle (Rivalry)_030217_Case 1.xlsx]2012-2035 summary'!R21</f>
    </oc>
    <nc r="N32">
      <v>6.6559999999999997</v>
    </nc>
  </rcc>
  <rcc rId="4369" sId="3" numFmtId="4">
    <oc r="E33">
      <f>'K:\2017\Regulatory Filings\CEC IEPR\supply forms\[SMUD_2017_IEPR_Supply_Forms - CF Edits.xlsx]S-2 Energy Balance'!E33</f>
    </oc>
    <nc r="E33">
      <v>627.25680670551992</v>
    </nc>
  </rcc>
  <rcc rId="4370" sId="3" numFmtId="4">
    <oc r="F33">
      <f>'K:\2017\Regulatory Filings\CEC IEPR\supply forms\[SMUD_2017_IEPR_Supply_Forms - CF Edits.xlsx]S-2 Energy Balance'!F33</f>
    </oc>
    <nc r="F33">
      <v>831.77822483618002</v>
    </nc>
  </rcc>
  <rcc rId="4371" sId="3" numFmtId="4">
    <oc r="G33">
      <f>'K:\2017\Regulatory Filings\CEC IEPR\supply forms\[SMUD_2017_IEPR_Supply_Forms - CF Edits.xlsx]S-2 Energy Balance'!G33</f>
    </oc>
    <nc r="G33">
      <v>726.08502084780002</v>
    </nc>
  </rcc>
  <rcc rId="4372" sId="3" numFmtId="4">
    <oc r="H33">
      <f>'K:\2017\Regulatory Filings\CEC IEPR\supply forms\[SMUD_2017_IEPR_Supply_Forms - CF Edits.xlsx]S-2 Energy Balance'!H33</f>
    </oc>
    <nc r="H33">
      <v>734.01177076379008</v>
    </nc>
  </rcc>
  <rcc rId="4373" sId="3" numFmtId="4">
    <oc r="I33">
      <f>SUM('K:\2017\Regulatory Filings\CEC IEPR\supply forms\[Diagnostics_v6.3_012617_Middle (Rivalry)_030217_Case 1.xlsx]2012-2035 summary'!M12:M14)</f>
    </oc>
    <nc r="I33">
      <v>733.05694036081002</v>
    </nc>
  </rcc>
  <rcc rId="4374" sId="3" numFmtId="4">
    <oc r="J33">
      <f>SUM('K:\2017\Regulatory Filings\CEC IEPR\supply forms\[Diagnostics_v6.3_012617_Middle (Rivalry)_030217_Case 1.xlsx]2012-2035 summary'!N12:N14)</f>
    </oc>
    <nc r="J33">
      <v>765.52707557661006</v>
    </nc>
  </rcc>
  <rcc rId="4375" sId="3" numFmtId="4">
    <oc r="K33">
      <f>SUM('K:\2017\Regulatory Filings\CEC IEPR\supply forms\[Diagnostics_v6.3_012617_Middle (Rivalry)_030217_Case 1.xlsx]2012-2035 summary'!O12:O14)</f>
    </oc>
    <nc r="K33">
      <v>788.13171082898998</v>
    </nc>
  </rcc>
  <rcc rId="4376" sId="3" numFmtId="4">
    <oc r="L33">
      <f>SUM('K:\2017\Regulatory Filings\CEC IEPR\supply forms\[Diagnostics_v6.3_012617_Middle (Rivalry)_030217_Case 1.xlsx]2012-2035 summary'!P12:P14)</f>
    </oc>
    <nc r="L33">
      <v>755.16339420597012</v>
    </nc>
  </rcc>
  <rcc rId="4377" sId="3" numFmtId="4">
    <oc r="M33">
      <f>SUM('K:\2017\Regulatory Filings\CEC IEPR\supply forms\[Diagnostics_v6.3_012617_Middle (Rivalry)_030217_Case 1.xlsx]2012-2035 summary'!Q12:Q14)</f>
    </oc>
    <nc r="M33">
      <v>773.02485350825009</v>
    </nc>
  </rcc>
  <rcc rId="4378" sId="3" numFmtId="4">
    <oc r="N33">
      <f>SUM('K:\2017\Regulatory Filings\CEC IEPR\supply forms\[Diagnostics_v6.3_012617_Middle (Rivalry)_030217_Case 1.xlsx]2012-2035 summary'!R12:R14)</f>
    </oc>
    <nc r="N33">
      <v>811.64410341081009</v>
    </nc>
  </rcc>
  <rcc rId="4379" sId="3" numFmtId="4">
    <oc r="E38">
      <f>'K:\2017\Regulatory Filings\CEC IEPR\supply forms\[SMUD_2017_IEPR_Supply_Forms - CF Edits.xlsx]S-2 Energy Balance'!E43</f>
    </oc>
    <nc r="E38">
      <v>1554.4112275664397</v>
    </nc>
  </rcc>
  <rcc rId="4380" sId="3" numFmtId="4">
    <oc r="F38">
      <f>'K:\2017\Regulatory Filings\CEC IEPR\supply forms\[SMUD_2017_IEPR_Supply_Forms - CF Edits.xlsx]S-2 Energy Balance'!F43</f>
    </oc>
    <nc r="F38">
      <v>1601.64817802627</v>
    </nc>
  </rcc>
  <rcc rId="4381" sId="3" numFmtId="4">
    <oc r="G38">
      <f>'K:\2017\Regulatory Filings\CEC IEPR\supply forms\[SMUD_2017_IEPR_Supply_Forms - CF Edits.xlsx]S-2 Energy Balance'!G43</f>
    </oc>
    <nc r="G38">
      <v>1612.94977079106</v>
    </nc>
  </rcc>
  <rcc rId="4382" sId="3" numFmtId="4">
    <oc r="H38">
      <f>'K:\2017\Regulatory Filings\CEC IEPR\supply forms\[SMUD_2017_IEPR_Supply_Forms - CF Edits.xlsx]S-2 Energy Balance'!H43</f>
    </oc>
    <nc r="H38">
      <v>1612.1181195084498</v>
    </nc>
  </rcc>
  <rcc rId="4383" sId="3" numFmtId="4">
    <oc r="I38">
      <f>SUM('K:\2017\Regulatory Filings\CEC IEPR\supply forms\[Diagnostics_v6.3_012617_Middle (Rivalry)_030217_Case 1.xlsx]2012-2035 summary'!M89,'K:\2017\Regulatory Filings\CEC IEPR\supply forms\[Diagnostics_v6.3_012617_Middle (Rivalry)_030217_Case 1.xlsx]2012-2035 summary'!M92:M98)</f>
    </oc>
    <nc r="I38">
      <v>1599.5110259153</v>
    </nc>
  </rcc>
  <rcc rId="4384" sId="3" numFmtId="4">
    <oc r="J38">
      <f>SUM('K:\2017\Regulatory Filings\CEC IEPR\supply forms\[Diagnostics_v6.3_012617_Middle (Rivalry)_030217_Case 1.xlsx]2012-2035 summary'!N89,'K:\2017\Regulatory Filings\CEC IEPR\supply forms\[Diagnostics_v6.3_012617_Middle (Rivalry)_030217_Case 1.xlsx]2012-2035 summary'!N92:N98)</f>
    </oc>
    <nc r="J38">
      <v>1598.46953702204</v>
    </nc>
  </rcc>
  <rcc rId="4385" sId="3" numFmtId="4">
    <oc r="K38">
      <f>SUM('K:\2017\Regulatory Filings\CEC IEPR\supply forms\[Diagnostics_v6.3_012617_Middle (Rivalry)_030217_Case 1.xlsx]2012-2035 summary'!O89,'K:\2017\Regulatory Filings\CEC IEPR\supply forms\[Diagnostics_v6.3_012617_Middle (Rivalry)_030217_Case 1.xlsx]2012-2035 summary'!O92:O98)</f>
    </oc>
    <nc r="K38">
      <v>1600.6942335256301</v>
    </nc>
  </rcc>
  <rcc rId="4386" sId="3" numFmtId="4">
    <oc r="L38">
      <f>SUM('K:\2017\Regulatory Filings\CEC IEPR\supply forms\[Diagnostics_v6.3_012617_Middle (Rivalry)_030217_Case 1.xlsx]2012-2035 summary'!P89,'K:\2017\Regulatory Filings\CEC IEPR\supply forms\[Diagnostics_v6.3_012617_Middle (Rivalry)_030217_Case 1.xlsx]2012-2035 summary'!P92:P98)</f>
    </oc>
    <nc r="L38">
      <v>1607.18986817872</v>
    </nc>
  </rcc>
  <rcc rId="4387" sId="3" numFmtId="4">
    <oc r="M38">
      <f>SUM('K:\2017\Regulatory Filings\CEC IEPR\supply forms\[Diagnostics_v6.3_012617_Middle (Rivalry)_030217_Case 1.xlsx]2012-2035 summary'!Q89,'K:\2017\Regulatory Filings\CEC IEPR\supply forms\[Diagnostics_v6.3_012617_Middle (Rivalry)_030217_Case 1.xlsx]2012-2035 summary'!Q92:Q98)</f>
    </oc>
    <nc r="M38">
      <v>1597.8447799225901</v>
    </nc>
  </rcc>
  <rcc rId="4388" sId="3" numFmtId="4">
    <oc r="N38">
      <f>SUM('K:\2017\Regulatory Filings\CEC IEPR\supply forms\[Diagnostics_v6.3_012617_Middle (Rivalry)_030217_Case 1.xlsx]2012-2035 summary'!R89,'K:\2017\Regulatory Filings\CEC IEPR\supply forms\[Diagnostics_v6.3_012617_Middle (Rivalry)_030217_Case 1.xlsx]2012-2035 summary'!R92:R98)</f>
    </oc>
    <nc r="N38">
      <v>1598.0882753113399</v>
    </nc>
  </rcc>
  <rcc rId="4389" sId="3" numFmtId="4">
    <oc r="E39">
      <f>'K:\2017\Regulatory Filings\CEC IEPR\supply forms\[SMUD_2017_IEPR_Supply_Forms - CF Edits.xlsx]S-2 Energy Balance'!E44</f>
    </oc>
    <nc r="E39">
      <v>61.693775087679995</v>
    </nc>
  </rcc>
  <rcc rId="4390" sId="3" numFmtId="4">
    <oc r="F39">
      <f>'K:\2017\Regulatory Filings\CEC IEPR\supply forms\[SMUD_2017_IEPR_Supply_Forms - CF Edits.xlsx]S-2 Energy Balance'!F44</f>
    </oc>
    <nc r="F39">
      <v>63.051729066670006</v>
    </nc>
  </rcc>
  <rcc rId="4391" sId="3" numFmtId="4">
    <oc r="G39">
      <f>'K:\2017\Regulatory Filings\CEC IEPR\supply forms\[SMUD_2017_IEPR_Supply_Forms - CF Edits.xlsx]S-2 Energy Balance'!G44</f>
    </oc>
    <nc r="G39">
      <v>70.453926721919998</v>
    </nc>
  </rcc>
  <rcc rId="4392" sId="3" numFmtId="4">
    <oc r="H39">
      <f>'K:\2017\Regulatory Filings\CEC IEPR\supply forms\[SMUD_2017_IEPR_Supply_Forms - CF Edits.xlsx]S-2 Energy Balance'!H44</f>
    </oc>
    <nc r="H39">
      <v>70.456105564929999</v>
    </nc>
  </rcc>
  <rcc rId="4393" sId="3" numFmtId="4">
    <oc r="I39">
      <f>SUM('K:\2017\Regulatory Filings\CEC IEPR\supply forms\[Diagnostics_v6.3_012617_Middle (Rivalry)_030217_Case 1.xlsx]2012-2035 summary'!M90:M91,'K:\2017\Regulatory Filings\CEC IEPR\supply forms\[Diagnostics_v6.3_012617_Middle (Rivalry)_030217_Case 1.xlsx]2012-2035 summary'!M99)</f>
    </oc>
    <nc r="I39">
      <v>68.778227840459991</v>
    </nc>
  </rcc>
  <rcc rId="4394" sId="3" numFmtId="4">
    <oc r="J39">
      <f>SUM('K:\2017\Regulatory Filings\CEC IEPR\supply forms\[Diagnostics_v6.3_012617_Middle (Rivalry)_030217_Case 1.xlsx]2012-2035 summary'!N90:N91,'K:\2017\Regulatory Filings\CEC IEPR\supply forms\[Diagnostics_v6.3_012617_Middle (Rivalry)_030217_Case 1.xlsx]2012-2035 summary'!N99)</f>
    </oc>
    <nc r="J39">
      <v>68.831104435249998</v>
    </nc>
  </rcc>
  <rcc rId="4395" sId="3" numFmtId="4">
    <oc r="K39">
      <f>SUM('K:\2017\Regulatory Filings\CEC IEPR\supply forms\[Diagnostics_v6.3_012617_Middle (Rivalry)_030217_Case 1.xlsx]2012-2035 summary'!O90:O91,'K:\2017\Regulatory Filings\CEC IEPR\supply forms\[Diagnostics_v6.3_012617_Middle (Rivalry)_030217_Case 1.xlsx]2012-2035 summary'!O99)</f>
    </oc>
    <nc r="K39">
      <v>68.487551164709998</v>
    </nc>
  </rcc>
  <rcc rId="4396" sId="3" numFmtId="4">
    <oc r="L39">
      <f>SUM('K:\2017\Regulatory Filings\CEC IEPR\supply forms\[Diagnostics_v6.3_012617_Middle (Rivalry)_030217_Case 1.xlsx]2012-2035 summary'!P90:P91,'K:\2017\Regulatory Filings\CEC IEPR\supply forms\[Diagnostics_v6.3_012617_Middle (Rivalry)_030217_Case 1.xlsx]2012-2035 summary'!P99)</f>
    </oc>
    <nc r="L39">
      <v>68.349587657329991</v>
    </nc>
  </rcc>
  <rcc rId="4397" sId="3" numFmtId="4">
    <oc r="M39">
      <f>SUM('K:\2017\Regulatory Filings\CEC IEPR\supply forms\[Diagnostics_v6.3_012617_Middle (Rivalry)_030217_Case 1.xlsx]2012-2035 summary'!Q90:Q91,'K:\2017\Regulatory Filings\CEC IEPR\supply forms\[Diagnostics_v6.3_012617_Middle (Rivalry)_030217_Case 1.xlsx]2012-2035 summary'!Q99)</f>
    </oc>
    <nc r="M39">
      <v>68.4790920481</v>
    </nc>
  </rcc>
  <rcc rId="4398" sId="3" numFmtId="4">
    <oc r="N39">
      <f>SUM('K:\2017\Regulatory Filings\CEC IEPR\supply forms\[Diagnostics_v6.3_012617_Middle (Rivalry)_030217_Case 1.xlsx]2012-2035 summary'!R90:R91,'K:\2017\Regulatory Filings\CEC IEPR\supply forms\[Diagnostics_v6.3_012617_Middle (Rivalry)_030217_Case 1.xlsx]2012-2035 summary'!R99)</f>
    </oc>
    <nc r="N39">
      <v>68.446116172319989</v>
    </nc>
  </rcc>
  <rcc rId="4399" sId="3" numFmtId="4">
    <oc r="E41">
      <f>'K:\2017\Regulatory Filings\CEC IEPR\supply forms\[SMUD_2017_IEPR_Supply_Forms - CF Edits.xlsx]S-2 Energy Balance'!E50</f>
    </oc>
    <nc r="E41">
      <v>251.80000000051007</v>
    </nc>
  </rcc>
  <rcc rId="4400" sId="3" numFmtId="4">
    <oc r="F41">
      <f>'K:\2017\Regulatory Filings\CEC IEPR\supply forms\[SMUD_2017_IEPR_Supply_Forms - CF Edits.xlsx]S-2 Energy Balance'!F50</f>
    </oc>
    <nc r="F41">
      <v>572.2032291912501</v>
    </nc>
  </rcc>
  <rcc rId="4401" sId="3" numFmtId="4">
    <oc r="G41">
      <f>'K:\2017\Regulatory Filings\CEC IEPR\supply forms\[SMUD_2017_IEPR_Supply_Forms - CF Edits.xlsx]S-2 Energy Balance'!G50</f>
    </oc>
    <nc r="G41">
      <v>618.00000000015007</v>
    </nc>
  </rcc>
  <rcc rId="4402" sId="3" numFmtId="4">
    <oc r="H41">
      <f>'K:\2017\Regulatory Filings\CEC IEPR\supply forms\[SMUD_2017_IEPR_Supply_Forms - CF Edits.xlsx]S-2 Energy Balance'!H50</f>
    </oc>
    <nc r="H41">
      <v>619.21145253941995</v>
    </nc>
  </rcc>
  <rcc rId="4403" sId="3" numFmtId="4">
    <oc r="I41">
      <f>SUM('K:\2017\Regulatory Filings\CEC IEPR\supply forms\[Diagnostics_v6.3_012617_Middle (Rivalry)_030217_Case 1.xlsx]2012-2035 summary'!M26:M28)</f>
    </oc>
    <nc r="I41">
      <v>614.56349721370998</v>
    </nc>
  </rcc>
  <rcc rId="4404" sId="3" numFmtId="4">
    <oc r="J41">
      <f>SUM('K:\2017\Regulatory Filings\CEC IEPR\supply forms\[Diagnostics_v6.3_012617_Middle (Rivalry)_030217_Case 1.xlsx]2012-2035 summary'!N26:N28)</f>
    </oc>
    <nc r="J41">
      <v>614.79999999993993</v>
    </nc>
  </rcc>
  <rcc rId="4405" sId="3" numFmtId="4">
    <oc r="K41">
      <f>SUM('K:\2017\Regulatory Filings\CEC IEPR\supply forms\[Diagnostics_v6.3_012617_Middle (Rivalry)_030217_Case 1.xlsx]2012-2035 summary'!O26:O28)</f>
    </oc>
    <nc r="K41">
      <v>614.79999999992992</v>
    </nc>
  </rcc>
  <rcc rId="4406" sId="3" numFmtId="4">
    <oc r="L41">
      <f>SUM('K:\2017\Regulatory Filings\CEC IEPR\supply forms\[Diagnostics_v6.3_012617_Middle (Rivalry)_030217_Case 1.xlsx]2012-2035 summary'!P26:P28)</f>
    </oc>
    <nc r="L41">
      <v>615.42610655289991</v>
    </nc>
  </rcc>
  <rcc rId="4407" sId="3" numFmtId="4">
    <oc r="M41">
      <f>SUM('K:\2017\Regulatory Filings\CEC IEPR\supply forms\[Diagnostics_v6.3_012617_Middle (Rivalry)_030217_Case 1.xlsx]2012-2035 summary'!Q26:Q28)</f>
    </oc>
    <nc r="M41">
      <v>614.56349721372999</v>
    </nc>
  </rcc>
  <rcc rId="4408" sId="3" numFmtId="4">
    <oc r="N41">
      <f>SUM('K:\2017\Regulatory Filings\CEC IEPR\supply forms\[Diagnostics_v6.3_012617_Middle (Rivalry)_030217_Case 1.xlsx]2012-2035 summary'!R26:R28)</f>
    </oc>
    <nc r="N41">
      <v>614.79999999993993</v>
    </nc>
  </rcc>
  <rcc rId="4409" sId="3" numFmtId="4">
    <oc r="E55">
      <f>'K:\2017\Regulatory Filings\CEC IEPR\supply forms\[SMUD_2017_IEPR_Supply_Forms - CF Edits.xlsx]S-2 Energy Balance'!E64</f>
    </oc>
    <nc r="E55">
      <v>23</v>
    </nc>
  </rcc>
  <rcc rId="4410" sId="3" numFmtId="4">
    <oc r="F55">
      <f>'K:\2017\Regulatory Filings\CEC IEPR\supply forms\[SMUD_2017_IEPR_Supply_Forms - CF Edits.xlsx]S-2 Energy Balance'!F64</f>
    </oc>
    <nc r="F55">
      <v>23</v>
    </nc>
  </rcc>
  <rcc rId="4411" sId="3" numFmtId="4">
    <oc r="G55">
      <f>'K:\2017\Regulatory Filings\CEC IEPR\supply forms\[SMUD_2017_IEPR_Supply_Forms - CF Edits.xlsx]S-2 Energy Balance'!G64</f>
    </oc>
    <nc r="G55">
      <v>23</v>
    </nc>
  </rcc>
  <rcc rId="4412" sId="3" numFmtId="4">
    <oc r="H55">
      <f>'K:\2017\Regulatory Filings\CEC IEPR\supply forms\[SMUD_2017_IEPR_Supply_Forms - CF Edits.xlsx]S-2 Energy Balance'!H64</f>
    </oc>
    <nc r="H55">
      <v>23</v>
    </nc>
  </rcc>
  <rcc rId="4413" sId="3" numFmtId="4">
    <oc r="E56">
      <f>'K:\2017\Regulatory Filings\CEC IEPR\supply forms\[SMUD_2017_IEPR_Supply_Forms - CF Edits.xlsx]S-2 Energy Balance'!E65</f>
    </oc>
    <nc r="E56">
      <v>21</v>
    </nc>
  </rcc>
  <rcc rId="4414" sId="3" numFmtId="4">
    <oc r="F56">
      <f>'K:\2017\Regulatory Filings\CEC IEPR\supply forms\[SMUD_2017_IEPR_Supply_Forms - CF Edits.xlsx]S-2 Energy Balance'!F65</f>
    </oc>
    <nc r="F56">
      <v>21</v>
    </nc>
  </rcc>
  <rcc rId="4415" sId="3" numFmtId="4">
    <oc r="G56">
      <f>'K:\2017\Regulatory Filings\CEC IEPR\supply forms\[SMUD_2017_IEPR_Supply_Forms - CF Edits.xlsx]S-2 Energy Balance'!G65</f>
    </oc>
    <nc r="G56">
      <v>21</v>
    </nc>
  </rcc>
  <rcc rId="4416" sId="3" numFmtId="4">
    <oc r="H56">
      <f>'K:\2017\Regulatory Filings\CEC IEPR\supply forms\[SMUD_2017_IEPR_Supply_Forms - CF Edits.xlsx]S-2 Energy Balance'!H65</f>
    </oc>
    <nc r="H56">
      <v>21</v>
    </nc>
  </rcc>
  <rcc rId="4417" sId="3" numFmtId="4">
    <oc r="E57">
      <f>'K:\2017\Regulatory Filings\CEC IEPR\supply forms\[SMUD_2017_IEPR_Supply_Forms - CF Edits.xlsx]S-2 Energy Balance'!E66</f>
    </oc>
    <nc r="E57">
      <v>0</v>
    </nc>
  </rcc>
  <rcc rId="4418" sId="3" numFmtId="4">
    <oc r="F57">
      <f>'K:\2017\Regulatory Filings\CEC IEPR\supply forms\[SMUD_2017_IEPR_Supply_Forms - CF Edits.xlsx]S-2 Energy Balance'!F66</f>
    </oc>
    <nc r="F57">
      <v>0</v>
    </nc>
  </rcc>
  <rcc rId="4419" sId="3" numFmtId="4">
    <oc r="G57">
      <f>'K:\2017\Regulatory Filings\CEC IEPR\supply forms\[SMUD_2017_IEPR_Supply_Forms - CF Edits.xlsx]S-2 Energy Balance'!G66</f>
    </oc>
    <nc r="G57">
      <v>0</v>
    </nc>
  </rcc>
  <rcc rId="4420" sId="3" numFmtId="4">
    <oc r="H57">
      <f>'K:\2017\Regulatory Filings\CEC IEPR\supply forms\[SMUD_2017_IEPR_Supply_Forms - CF Edits.xlsx]S-2 Energy Balance'!H66</f>
    </oc>
    <nc r="H57">
      <v>0</v>
    </nc>
  </rcc>
  <rcc rId="4421" sId="3" numFmtId="4">
    <oc r="E58">
      <f>'K:\2017\Regulatory Filings\CEC IEPR\supply forms\[SMUD_2017_IEPR_Supply_Forms - CF Edits.xlsx]S-2 Energy Balance'!E67</f>
    </oc>
    <nc r="E58">
      <v>127</v>
    </nc>
  </rcc>
  <rcc rId="4422" sId="3" numFmtId="4">
    <oc r="F58">
      <f>'K:\2017\Regulatory Filings\CEC IEPR\supply forms\[SMUD_2017_IEPR_Supply_Forms - CF Edits.xlsx]S-2 Energy Balance'!F67</f>
    </oc>
    <nc r="F58">
      <v>127</v>
    </nc>
  </rcc>
  <rcc rId="4423" sId="3" numFmtId="4">
    <oc r="G58">
      <f>'K:\2017\Regulatory Filings\CEC IEPR\supply forms\[SMUD_2017_IEPR_Supply_Forms - CF Edits.xlsx]S-2 Energy Balance'!G67</f>
    </oc>
    <nc r="G58">
      <v>127</v>
    </nc>
  </rcc>
  <rcc rId="4424" sId="3" numFmtId="4">
    <oc r="H58">
      <f>'K:\2017\Regulatory Filings\CEC IEPR\supply forms\[SMUD_2017_IEPR_Supply_Forms - CF Edits.xlsx]S-2 Energy Balance'!H67</f>
    </oc>
    <nc r="H58">
      <v>127</v>
    </nc>
  </rcc>
  <rcc rId="4425" sId="3" numFmtId="4">
    <oc r="I58">
      <f>SUM('K:\2017\Regulatory Filings\CEC IEPR\supply forms\[Diagnostics_v6.3_012617_Middle (Rivalry)_030217_Case 1.xlsx]2012-2035 summary'!M41)</f>
    </oc>
    <nc r="I58">
      <v>126.66379999923998</v>
    </nc>
  </rcc>
  <rcc rId="4426" sId="3" numFmtId="4">
    <oc r="J58">
      <f>SUM('K:\2017\Regulatory Filings\CEC IEPR\supply forms\[Diagnostics_v6.3_012617_Middle (Rivalry)_030217_Case 1.xlsx]2012-2035 summary'!N41)</f>
    </oc>
    <nc r="J58">
      <v>126.68253333257999</v>
    </nc>
  </rcc>
  <rcc rId="4427" sId="3" numFmtId="4">
    <oc r="K58">
      <f>SUM('K:\2017\Regulatory Filings\CEC IEPR\supply forms\[Diagnostics_v6.3_012617_Middle (Rivalry)_030217_Case 1.xlsx]2012-2035 summary'!O41)</f>
    </oc>
    <nc r="K58">
      <v>126.66379999923998</v>
    </nc>
  </rcc>
  <rcc rId="4428" sId="3" numFmtId="4">
    <oc r="L58">
      <f>SUM('K:\2017\Regulatory Filings\CEC IEPR\supply forms\[Diagnostics_v6.3_012617_Middle (Rivalry)_030217_Case 1.xlsx]2012-2035 summary'!P41)</f>
    </oc>
    <nc r="L58">
      <v>126.82063999923997</v>
    </nc>
  </rcc>
  <rcc rId="4429" sId="3" numFmtId="4">
    <oc r="M58">
      <f>SUM('K:\2017\Regulatory Filings\CEC IEPR\supply forms\[Diagnostics_v6.3_012617_Middle (Rivalry)_030217_Case 1.xlsx]2012-2035 summary'!Q41)</f>
    </oc>
    <nc r="M58">
      <v>58.137666667680001</v>
    </nc>
  </rcc>
  <rcc rId="4430" sId="3" numFmtId="4">
    <oc r="N58">
      <f>SUM('K:\2017\Regulatory Filings\CEC IEPR\supply forms\[Diagnostics_v6.3_012617_Middle (Rivalry)_030217_Case 1.xlsx]2012-2035 summary'!R41)</f>
    </oc>
    <nc r="N58">
      <v>0</v>
    </nc>
  </rcc>
  <rcc rId="4431" sId="3" numFmtId="4">
    <oc r="E59">
      <f>'K:\2017\Regulatory Filings\CEC IEPR\supply forms\[SMUD_2017_IEPR_Supply_Forms - CF Edits.xlsx]S-2 Energy Balance'!E68</f>
    </oc>
    <nc r="E59">
      <v>109</v>
    </nc>
  </rcc>
  <rcc rId="4432" sId="3" numFmtId="4">
    <oc r="F59">
      <f>'K:\2017\Regulatory Filings\CEC IEPR\supply forms\[SMUD_2017_IEPR_Supply_Forms - CF Edits.xlsx]S-2 Energy Balance'!F68</f>
    </oc>
    <nc r="F59">
      <v>109</v>
    </nc>
  </rcc>
  <rcc rId="4433" sId="3" numFmtId="4">
    <oc r="G59">
      <f>'K:\2017\Regulatory Filings\CEC IEPR\supply forms\[SMUD_2017_IEPR_Supply_Forms - CF Edits.xlsx]S-2 Energy Balance'!G68</f>
    </oc>
    <nc r="G59">
      <v>109</v>
    </nc>
  </rcc>
  <rcc rId="4434" sId="3" numFmtId="4">
    <oc r="H59">
      <f>'K:\2017\Regulatory Filings\CEC IEPR\supply forms\[SMUD_2017_IEPR_Supply_Forms - CF Edits.xlsx]S-2 Energy Balance'!H68</f>
    </oc>
    <nc r="H59">
      <v>109</v>
    </nc>
  </rcc>
  <rcc rId="4435" sId="3" numFmtId="4">
    <oc r="I59">
      <f>SUM('K:\2017\Regulatory Filings\CEC IEPR\supply forms\[Diagnostics_v6.3_012617_Middle (Rivalry)_030217_Case 1.xlsx]2012-2035 summary'!M39:M40)</f>
    </oc>
    <nc r="I59">
      <v>116.59200000000001</v>
    </nc>
  </rcc>
  <rcc rId="4436" sId="3" numFmtId="4">
    <oc r="J59">
      <f>SUM('K:\2017\Regulatory Filings\CEC IEPR\supply forms\[Diagnostics_v6.3_012617_Middle (Rivalry)_030217_Case 1.xlsx]2012-2035 summary'!N39:N40)</f>
    </oc>
    <nc r="J59">
      <v>116.59200000000001</v>
    </nc>
  </rcc>
  <rcc rId="4437" sId="3" numFmtId="4">
    <oc r="K59">
      <f>SUM('K:\2017\Regulatory Filings\CEC IEPR\supply forms\[Diagnostics_v6.3_012617_Middle (Rivalry)_030217_Case 1.xlsx]2012-2035 summary'!O39:O40)</f>
    </oc>
    <nc r="K59">
      <v>116.59200000000001</v>
    </nc>
  </rcc>
  <rcc rId="4438" sId="3" numFmtId="4">
    <oc r="L59">
      <f>SUM('K:\2017\Regulatory Filings\CEC IEPR\supply forms\[Diagnostics_v6.3_012617_Middle (Rivalry)_030217_Case 1.xlsx]2012-2035 summary'!P39:P40)</f>
    </oc>
    <nc r="L59">
      <v>116.928</v>
    </nc>
  </rcc>
  <rcc rId="4439" sId="3" numFmtId="4">
    <oc r="M59">
      <f>SUM('K:\2017\Regulatory Filings\CEC IEPR\supply forms\[Diagnostics_v6.3_012617_Middle (Rivalry)_030217_Case 1.xlsx]2012-2035 summary'!Q39:Q40)</f>
    </oc>
    <nc r="M59">
      <v>116.59200000000001</v>
    </nc>
  </rcc>
  <rcc rId="4440" sId="3" numFmtId="4">
    <oc r="N59">
      <f>SUM('K:\2017\Regulatory Filings\CEC IEPR\supply forms\[Diagnostics_v6.3_012617_Middle (Rivalry)_030217_Case 1.xlsx]2012-2035 summary'!R39:R40)</f>
    </oc>
    <nc r="N59">
      <v>10.670400000000001</v>
    </nc>
  </rcc>
  <rcc rId="4441" sId="3" numFmtId="4">
    <oc r="E60">
      <f>'K:\2017\Regulatory Filings\CEC IEPR\supply forms\[SMUD_2017_IEPR_Supply_Forms - CF Edits.xlsx]S-2 Energy Balance'!E69</f>
    </oc>
    <nc r="E60">
      <v>340</v>
    </nc>
  </rcc>
  <rcc rId="4442" sId="3" numFmtId="4">
    <oc r="F60">
      <f>'K:\2017\Regulatory Filings\CEC IEPR\supply forms\[SMUD_2017_IEPR_Supply_Forms - CF Edits.xlsx]S-2 Energy Balance'!F69</f>
    </oc>
    <nc r="F60">
      <v>340</v>
    </nc>
  </rcc>
  <rcc rId="4443" sId="3" numFmtId="4">
    <oc r="G60">
      <f>'K:\2017\Regulatory Filings\CEC IEPR\supply forms\[SMUD_2017_IEPR_Supply_Forms - CF Edits.xlsx]S-2 Energy Balance'!G69</f>
    </oc>
    <nc r="G60">
      <v>340</v>
    </nc>
  </rcc>
  <rcc rId="4444" sId="3" numFmtId="4">
    <oc r="H60">
      <f>'K:\2017\Regulatory Filings\CEC IEPR\supply forms\[SMUD_2017_IEPR_Supply_Forms - CF Edits.xlsx]S-2 Energy Balance'!H69</f>
    </oc>
    <nc r="H60">
      <v>341</v>
    </nc>
  </rcc>
  <rcc rId="4445" sId="3" numFmtId="4">
    <oc r="I60">
      <f>'K:\2017\Regulatory Filings\CEC IEPR\supply forms\[Diagnostics_v6.3_012617_Middle (Rivalry)_030217_Case 1.xlsx]2012-2035 summary'!M53</f>
    </oc>
    <nc r="I60">
      <v>169.52208000000002</v>
    </nc>
  </rcc>
  <rcc rId="4446" sId="3" numFmtId="4">
    <oc r="J60">
      <f>'K:\2017\Regulatory Filings\CEC IEPR\supply forms\[Diagnostics_v6.3_012617_Middle (Rivalry)_030217_Case 1.xlsx]2012-2035 summary'!N53</f>
    </oc>
    <nc r="J60">
      <v>0</v>
    </nc>
  </rcc>
  <rcc rId="4447" sId="3" numFmtId="4">
    <oc r="K60">
      <f>'K:\2017\Regulatory Filings\CEC IEPR\supply forms\[Diagnostics_v6.3_012617_Middle (Rivalry)_030217_Case 1.xlsx]2012-2035 summary'!O53</f>
    </oc>
    <nc r="K60">
      <v>0</v>
    </nc>
  </rcc>
  <rcc rId="4448" sId="3" numFmtId="4">
    <oc r="L60">
      <f>'K:\2017\Regulatory Filings\CEC IEPR\supply forms\[Diagnostics_v6.3_012617_Middle (Rivalry)_030217_Case 1.xlsx]2012-2035 summary'!P53</f>
    </oc>
    <nc r="L60">
      <v>0</v>
    </nc>
  </rcc>
  <rcc rId="4449" sId="3" numFmtId="4">
    <oc r="M60">
      <f>'K:\2017\Regulatory Filings\CEC IEPR\supply forms\[Diagnostics_v6.3_012617_Middle (Rivalry)_030217_Case 1.xlsx]2012-2035 summary'!Q53</f>
    </oc>
    <nc r="M60">
      <v>0</v>
    </nc>
  </rcc>
  <rcc rId="4450" sId="3" numFmtId="4">
    <oc r="N60">
      <f>'K:\2017\Regulatory Filings\CEC IEPR\supply forms\[Diagnostics_v6.3_012617_Middle (Rivalry)_030217_Case 1.xlsx]2012-2035 summary'!R53</f>
    </oc>
    <nc r="N60">
      <v>0</v>
    </nc>
  </rcc>
  <rcc rId="4451" sId="3" numFmtId="4">
    <oc r="E61">
      <f>'K:\2017\Regulatory Filings\CEC IEPR\supply forms\[SMUD_2017_IEPR_Supply_Forms - CF Edits.xlsx]S-2 Energy Balance'!E70</f>
    </oc>
    <nc r="E61">
      <v>73</v>
    </nc>
  </rcc>
  <rcc rId="4452" sId="3" numFmtId="4">
    <oc r="F61">
      <f>'K:\2017\Regulatory Filings\CEC IEPR\supply forms\[SMUD_2017_IEPR_Supply_Forms - CF Edits.xlsx]S-2 Energy Balance'!F70</f>
    </oc>
    <nc r="F61">
      <v>0</v>
    </nc>
  </rcc>
  <rcc rId="4453" sId="3" numFmtId="4">
    <oc r="G61">
      <f>'K:\2017\Regulatory Filings\CEC IEPR\supply forms\[SMUD_2017_IEPR_Supply_Forms - CF Edits.xlsx]S-2 Energy Balance'!G70</f>
    </oc>
    <nc r="G61">
      <v>0</v>
    </nc>
  </rcc>
  <rcc rId="4454" sId="3" numFmtId="4">
    <oc r="H61">
      <f>'K:\2017\Regulatory Filings\CEC IEPR\supply forms\[SMUD_2017_IEPR_Supply_Forms - CF Edits.xlsx]S-2 Energy Balance'!H70</f>
    </oc>
    <nc r="H61">
      <v>0</v>
    </nc>
  </rcc>
  <rcc rId="4455" sId="3" numFmtId="4">
    <oc r="E62">
      <f>'K:\2017\Regulatory Filings\CEC IEPR\supply forms\[SMUD_2017_IEPR_Supply_Forms - CF Edits.xlsx]S-2 Energy Balance'!E71</f>
    </oc>
    <nc r="E62">
      <v>0</v>
    </nc>
  </rcc>
  <rcc rId="4456" sId="3" numFmtId="4">
    <oc r="F62">
      <f>'K:\2017\Regulatory Filings\CEC IEPR\supply forms\[SMUD_2017_IEPR_Supply_Forms - CF Edits.xlsx]S-2 Energy Balance'!F71</f>
    </oc>
    <nc r="F62">
      <v>0</v>
    </nc>
  </rcc>
  <rcc rId="4457" sId="3" numFmtId="4">
    <oc r="G62">
      <f>'K:\2017\Regulatory Filings\CEC IEPR\supply forms\[SMUD_2017_IEPR_Supply_Forms - CF Edits.xlsx]S-2 Energy Balance'!G71</f>
    </oc>
    <nc r="G62">
      <v>0</v>
    </nc>
  </rcc>
  <rcc rId="4458" sId="3" numFmtId="4">
    <oc r="H62">
      <f>'K:\2017\Regulatory Filings\CEC IEPR\supply forms\[SMUD_2017_IEPR_Supply_Forms - CF Edits.xlsx]S-2 Energy Balance'!H71</f>
    </oc>
    <nc r="H62">
      <v>0</v>
    </nc>
  </rcc>
  <rcc rId="4459" sId="3" numFmtId="4">
    <oc r="E63">
      <f>'K:\2017\Regulatory Filings\CEC IEPR\supply forms\[SMUD_2017_IEPR_Supply_Forms - CF Edits.xlsx]S-2 Energy Balance'!E72</f>
    </oc>
    <nc r="E63">
      <v>366</v>
    </nc>
  </rcc>
  <rcc rId="4460" sId="3" numFmtId="4">
    <oc r="F63">
      <f>'K:\2017\Regulatory Filings\CEC IEPR\supply forms\[SMUD_2017_IEPR_Supply_Forms - CF Edits.xlsx]S-2 Energy Balance'!F72</f>
    </oc>
    <nc r="F63">
      <v>46</v>
    </nc>
  </rcc>
  <rcc rId="4461" sId="3" numFmtId="4">
    <oc r="G63">
      <f>'K:\2017\Regulatory Filings\CEC IEPR\supply forms\[SMUD_2017_IEPR_Supply_Forms - CF Edits.xlsx]S-2 Energy Balance'!G72</f>
    </oc>
    <nc r="G63">
      <v>0</v>
    </nc>
  </rcc>
  <rcc rId="4462" sId="3" numFmtId="4">
    <oc r="H63">
      <f>'K:\2017\Regulatory Filings\CEC IEPR\supply forms\[SMUD_2017_IEPR_Supply_Forms - CF Edits.xlsx]S-2 Energy Balance'!H72</f>
    </oc>
    <nc r="H63">
      <v>0</v>
    </nc>
  </rcc>
  <rcc rId="4463" sId="3" numFmtId="4">
    <oc r="E64">
      <f>'K:\2017\Regulatory Filings\CEC IEPR\supply forms\[SMUD_2017_IEPR_Supply_Forms - CF Edits.xlsx]S-2 Energy Balance'!E73</f>
    </oc>
    <nc r="E64">
      <v>158</v>
    </nc>
  </rcc>
  <rcc rId="4464" sId="3" numFmtId="4">
    <oc r="F64">
      <f>'K:\2017\Regulatory Filings\CEC IEPR\supply forms\[SMUD_2017_IEPR_Supply_Forms - CF Edits.xlsx]S-2 Energy Balance'!F73</f>
    </oc>
    <nc r="F64">
      <v>158</v>
    </nc>
  </rcc>
  <rcc rId="4465" sId="3" numFmtId="4">
    <oc r="G64">
      <f>'K:\2017\Regulatory Filings\CEC IEPR\supply forms\[SMUD_2017_IEPR_Supply_Forms - CF Edits.xlsx]S-2 Energy Balance'!G73</f>
    </oc>
    <nc r="G64">
      <v>158</v>
    </nc>
  </rcc>
  <rcc rId="4466" sId="3" numFmtId="4">
    <oc r="H64">
      <f>'K:\2017\Regulatory Filings\CEC IEPR\supply forms\[SMUD_2017_IEPR_Supply_Forms - CF Edits.xlsx]S-2 Energy Balance'!H73</f>
    </oc>
    <nc r="H64">
      <v>159</v>
    </nc>
  </rcc>
  <rcc rId="4467" sId="3" numFmtId="4">
    <oc r="I64">
      <f>'K:\2017\Regulatory Filings\CEC IEPR\supply forms\[Diagnostics_v6.3_012617_Middle (Rivalry)_030217_Case 1.xlsx]2012-2035 summary'!M30</f>
    </oc>
    <nc r="I64">
      <v>157.7550371122</v>
    </nc>
  </rcc>
  <rcc rId="4468" sId="3" numFmtId="4">
    <oc r="J64">
      <f>'K:\2017\Regulatory Filings\CEC IEPR\supply forms\[Diagnostics_v6.3_012617_Middle (Rivalry)_030217_Case 1.xlsx]2012-2035 summary'!N30</f>
    </oc>
    <nc r="J64">
      <v>158.24752000000001</v>
    </nc>
  </rcc>
  <rcc rId="4469" sId="3" numFmtId="4">
    <oc r="K64">
      <f>'K:\2017\Regulatory Filings\CEC IEPR\supply forms\[Diagnostics_v6.3_012617_Middle (Rivalry)_030217_Case 1.xlsx]2012-2035 summary'!O30</f>
    </oc>
    <nc r="K64">
      <v>158.24752000000001</v>
    </nc>
  </rcc>
  <rcc rId="4470" sId="3" numFmtId="4">
    <oc r="L64">
      <f>'K:\2017\Regulatory Filings\CEC IEPR\supply forms\[Diagnostics_v6.3_012617_Middle (Rivalry)_030217_Case 1.xlsx]2012-2035 summary'!P30</f>
    </oc>
    <nc r="L64">
      <v>158.76718</v>
    </nc>
  </rcc>
  <rcc rId="4471" sId="3" numFmtId="4">
    <oc r="M64">
      <f>'K:\2017\Regulatory Filings\CEC IEPR\supply forms\[Diagnostics_v6.3_012617_Middle (Rivalry)_030217_Case 1.xlsx]2012-2035 summary'!Q30</f>
    </oc>
    <nc r="M64">
      <v>157.7550371122</v>
    </nc>
  </rcc>
  <rcc rId="4472" sId="3" numFmtId="4">
    <oc r="N64">
      <f>'K:\2017\Regulatory Filings\CEC IEPR\supply forms\[Diagnostics_v6.3_012617_Middle (Rivalry)_030217_Case 1.xlsx]2012-2035 summary'!R30</f>
    </oc>
    <nc r="N64">
      <v>158.24752000000001</v>
    </nc>
  </rcc>
  <rcc rId="4473" sId="3" numFmtId="4">
    <oc r="E65">
      <f>'K:\2017\Regulatory Filings\CEC IEPR\supply forms\[SMUD_2017_IEPR_Supply_Forms - CF Edits.xlsx]S-2 Energy Balance'!E74</f>
    </oc>
    <nc r="E65">
      <v>38</v>
    </nc>
  </rcc>
  <rcc rId="4474" sId="3" numFmtId="4">
    <oc r="F65">
      <f>'K:\2017\Regulatory Filings\CEC IEPR\supply forms\[SMUD_2017_IEPR_Supply_Forms - CF Edits.xlsx]S-2 Energy Balance'!F74</f>
    </oc>
    <nc r="F65">
      <v>74</v>
    </nc>
  </rcc>
  <rcc rId="4475" sId="3" numFmtId="4">
    <oc r="G65">
      <f>'K:\2017\Regulatory Filings\CEC IEPR\supply forms\[SMUD_2017_IEPR_Supply_Forms - CF Edits.xlsx]S-2 Energy Balance'!G74</f>
    </oc>
    <nc r="G65">
      <v>137</v>
    </nc>
  </rcc>
  <rcc rId="4476" sId="3" numFmtId="4">
    <oc r="H65">
      <f>'K:\2017\Regulatory Filings\CEC IEPR\supply forms\[SMUD_2017_IEPR_Supply_Forms - CF Edits.xlsx]S-2 Energy Balance'!H74</f>
    </oc>
    <nc r="H65">
      <v>199</v>
    </nc>
  </rcc>
  <rcc rId="4477" sId="3" numFmtId="4">
    <oc r="I65">
      <f>'K:\2017\Regulatory Filings\CEC IEPR\supply forms\[Diagnostics_v6.3_012617_Middle (Rivalry)_030217_Case 1.xlsx]2012-2035 summary'!M32</f>
    </oc>
    <nc r="I65">
      <v>187.43972000000005</v>
    </nc>
  </rcc>
  <rcc rId="4478" sId="3" numFmtId="4">
    <oc r="J65">
      <f>'K:\2017\Regulatory Filings\CEC IEPR\supply forms\[Diagnostics_v6.3_012617_Middle (Rivalry)_030217_Case 1.xlsx]2012-2035 summary'!N32</f>
    </oc>
    <nc r="J65">
      <v>186.50227000000001</v>
    </nc>
  </rcc>
  <rcc rId="4479" sId="3" numFmtId="4">
    <oc r="K65">
      <f>'K:\2017\Regulatory Filings\CEC IEPR\supply forms\[Diagnostics_v6.3_012617_Middle (Rivalry)_030217_Case 1.xlsx]2012-2035 summary'!O32</f>
    </oc>
    <nc r="K65">
      <v>185.56933999999995</v>
    </nc>
  </rcc>
  <rcc rId="4480" sId="3" numFmtId="4">
    <oc r="L65">
      <f>'K:\2017\Regulatory Filings\CEC IEPR\supply forms\[Diagnostics_v6.3_012617_Middle (Rivalry)_030217_Case 1.xlsx]2012-2035 summary'!P32</f>
    </oc>
    <nc r="L65">
      <v>184.97781999999998</v>
    </nc>
  </rcc>
  <rcc rId="4481" sId="3" numFmtId="4">
    <oc r="M65">
      <f>'K:\2017\Regulatory Filings\CEC IEPR\supply forms\[Diagnostics_v6.3_012617_Middle (Rivalry)_030217_Case 1.xlsx]2012-2035 summary'!Q32</f>
    </oc>
    <nc r="M65">
      <v>183.96095</v>
    </nc>
  </rcc>
  <rcc rId="4482" sId="3" numFmtId="4">
    <oc r="N65">
      <f>'K:\2017\Regulatory Filings\CEC IEPR\supply forms\[Diagnostics_v6.3_012617_Middle (Rivalry)_030217_Case 1.xlsx]2012-2035 summary'!R32</f>
    </oc>
    <nc r="N65">
      <v>183.02956</v>
    </nc>
  </rcc>
  <rcc rId="4483" sId="3" numFmtId="4">
    <oc r="E66">
      <f>'K:\2017\Regulatory Filings\CEC IEPR\supply forms\[SMUD_2017_IEPR_Supply_Forms - CF Edits.xlsx]S-2 Energy Balance'!E75</f>
    </oc>
    <nc r="E66">
      <v>21</v>
    </nc>
  </rcc>
  <rcc rId="4484" sId="3" numFmtId="4">
    <oc r="F66">
      <f>'K:\2017\Regulatory Filings\CEC IEPR\supply forms\[SMUD_2017_IEPR_Supply_Forms - CF Edits.xlsx]S-2 Energy Balance'!F75</f>
    </oc>
    <nc r="F66">
      <v>21</v>
    </nc>
  </rcc>
  <rcc rId="4485" sId="3" numFmtId="4">
    <oc r="G66">
      <f>'K:\2017\Regulatory Filings\CEC IEPR\supply forms\[SMUD_2017_IEPR_Supply_Forms - CF Edits.xlsx]S-2 Energy Balance'!G75</f>
    </oc>
    <nc r="G66">
      <v>21</v>
    </nc>
  </rcc>
  <rcc rId="4486" sId="3" numFmtId="4">
    <oc r="H66">
      <f>'K:\2017\Regulatory Filings\CEC IEPR\supply forms\[SMUD_2017_IEPR_Supply_Forms - CF Edits.xlsx]S-2 Energy Balance'!H75</f>
    </oc>
    <nc r="H66">
      <v>21</v>
    </nc>
  </rcc>
  <rcc rId="4487" sId="3" numFmtId="4">
    <oc r="I66">
      <f>'K:\2017\Regulatory Filings\CEC IEPR\supply forms\[Diagnostics_v6.3_012617_Middle (Rivalry)_030217_Case 1.xlsx]2012-2035 summary'!M43</f>
    </oc>
    <nc r="I66">
      <v>21.024000000000001</v>
    </nc>
  </rcc>
  <rcc rId="4488" sId="3" numFmtId="4">
    <oc r="J66">
      <f>'K:\2017\Regulatory Filings\CEC IEPR\supply forms\[Diagnostics_v6.3_012617_Middle (Rivalry)_030217_Case 1.xlsx]2012-2035 summary'!N43</f>
    </oc>
    <nc r="J66">
      <v>21.024000000000001</v>
    </nc>
  </rcc>
  <rcc rId="4489" sId="3" numFmtId="4">
    <oc r="K66">
      <f>'K:\2017\Regulatory Filings\CEC IEPR\supply forms\[Diagnostics_v6.3_012617_Middle (Rivalry)_030217_Case 1.xlsx]2012-2035 summary'!O43</f>
    </oc>
    <nc r="K66">
      <v>21.024000000000001</v>
    </nc>
  </rcc>
  <rcc rId="4490" sId="3" numFmtId="4">
    <oc r="L66">
      <f>'K:\2017\Regulatory Filings\CEC IEPR\supply forms\[Diagnostics_v6.3_012617_Middle (Rivalry)_030217_Case 1.xlsx]2012-2035 summary'!P43</f>
    </oc>
    <nc r="L66">
      <v>21.081600000000002</v>
    </nc>
  </rcc>
  <rcc rId="4491" sId="3" numFmtId="4">
    <oc r="M66">
      <f>'K:\2017\Regulatory Filings\CEC IEPR\supply forms\[Diagnostics_v6.3_012617_Middle (Rivalry)_030217_Case 1.xlsx]2012-2035 summary'!Q43</f>
    </oc>
    <nc r="M66">
      <v>21.024000000000001</v>
    </nc>
  </rcc>
  <rcc rId="4492" sId="3" numFmtId="4">
    <oc r="N66">
      <f>'K:\2017\Regulatory Filings\CEC IEPR\supply forms\[Diagnostics_v6.3_012617_Middle (Rivalry)_030217_Case 1.xlsx]2012-2035 summary'!R43</f>
    </oc>
    <nc r="N66">
      <v>10.425599999999999</v>
    </nc>
  </rcc>
  <rcc rId="4493" sId="3" numFmtId="4">
    <oc r="E67">
      <f>'K:\2017\Regulatory Filings\CEC IEPR\supply forms\[SMUD_2017_IEPR_Supply_Forms - CF Edits.xlsx]S-2 Energy Balance'!E76</f>
    </oc>
    <nc r="E67">
      <v>2</v>
    </nc>
  </rcc>
  <rcc rId="4494" sId="3" numFmtId="4">
    <oc r="F67">
      <f>'K:\2017\Regulatory Filings\CEC IEPR\supply forms\[SMUD_2017_IEPR_Supply_Forms - CF Edits.xlsx]S-2 Energy Balance'!F76</f>
    </oc>
    <nc r="F67">
      <v>2</v>
    </nc>
  </rcc>
  <rcc rId="4495" sId="3" numFmtId="4">
    <oc r="G67">
      <f>'K:\2017\Regulatory Filings\CEC IEPR\supply forms\[SMUD_2017_IEPR_Supply_Forms - CF Edits.xlsx]S-2 Energy Balance'!G76</f>
    </oc>
    <nc r="G67">
      <v>2</v>
    </nc>
  </rcc>
  <rcc rId="4496" sId="3" numFmtId="4">
    <oc r="H67">
      <f>'K:\2017\Regulatory Filings\CEC IEPR\supply forms\[SMUD_2017_IEPR_Supply_Forms - CF Edits.xlsx]S-2 Energy Balance'!H76</f>
    </oc>
    <nc r="H67">
      <v>2</v>
    </nc>
  </rcc>
  <rcc rId="4497" sId="3" numFmtId="4">
    <oc r="E68">
      <f>'K:\2017\Regulatory Filings\CEC IEPR\supply forms\[SMUD_2017_IEPR_Supply_Forms - CF Edits.xlsx]S-2 Energy Balance'!E77</f>
    </oc>
    <nc r="E68">
      <v>12</v>
    </nc>
  </rcc>
  <rcc rId="4498" sId="3" numFmtId="4">
    <oc r="F68">
      <f>'K:\2017\Regulatory Filings\CEC IEPR\supply forms\[SMUD_2017_IEPR_Supply_Forms - CF Edits.xlsx]S-2 Energy Balance'!F77</f>
    </oc>
    <nc r="F68">
      <v>12</v>
    </nc>
  </rcc>
  <rcc rId="4499" sId="3" numFmtId="4">
    <oc r="G68">
      <f>'K:\2017\Regulatory Filings\CEC IEPR\supply forms\[SMUD_2017_IEPR_Supply_Forms - CF Edits.xlsx]S-2 Energy Balance'!G77</f>
    </oc>
    <nc r="G68">
      <v>12</v>
    </nc>
  </rcc>
  <rcc rId="4500" sId="3" numFmtId="4">
    <oc r="H68">
      <f>'K:\2017\Regulatory Filings\CEC IEPR\supply forms\[SMUD_2017_IEPR_Supply_Forms - CF Edits.xlsx]S-2 Energy Balance'!H77</f>
    </oc>
    <nc r="H68">
      <v>12</v>
    </nc>
  </rcc>
  <rcc rId="4501" sId="3" numFmtId="4">
    <oc r="E69">
      <f>'K:\2017\Regulatory Filings\CEC IEPR\supply forms\[SMUD_2017_IEPR_Supply_Forms - CF Edits.xlsx]S-2 Energy Balance'!E78</f>
    </oc>
    <nc r="E69">
      <v>0</v>
    </nc>
  </rcc>
  <rcc rId="4502" sId="3" numFmtId="4">
    <oc r="F69">
      <f>'K:\2017\Regulatory Filings\CEC IEPR\supply forms\[SMUD_2017_IEPR_Supply_Forms - CF Edits.xlsx]S-2 Energy Balance'!F78</f>
    </oc>
    <nc r="F69">
      <v>0</v>
    </nc>
  </rcc>
  <rcc rId="4503" sId="3" numFmtId="4">
    <oc r="G69">
      <f>'K:\2017\Regulatory Filings\CEC IEPR\supply forms\[SMUD_2017_IEPR_Supply_Forms - CF Edits.xlsx]S-2 Energy Balance'!G78</f>
    </oc>
    <nc r="G69">
      <v>0</v>
    </nc>
  </rcc>
  <rcc rId="4504" sId="3" numFmtId="4">
    <oc r="H69">
      <f>'K:\2017\Regulatory Filings\CEC IEPR\supply forms\[SMUD_2017_IEPR_Supply_Forms - CF Edits.xlsx]S-2 Energy Balance'!H78</f>
    </oc>
    <nc r="H69">
      <v>0</v>
    </nc>
  </rcc>
  <rcc rId="4505" sId="3" numFmtId="4">
    <oc r="E70">
      <f>'K:\2017\Regulatory Filings\CEC IEPR\supply forms\[SMUD_2017_IEPR_Supply_Forms - CF Edits.xlsx]S-2 Energy Balance'!E79</f>
    </oc>
    <nc r="E70">
      <v>499.30368223994464</v>
    </nc>
  </rcc>
  <rcc rId="4506" sId="3" numFmtId="4">
    <oc r="F70">
      <f>'K:\2017\Regulatory Filings\CEC IEPR\supply forms\[SMUD_2017_IEPR_Supply_Forms - CF Edits.xlsx]S-2 Energy Balance'!F79</f>
    </oc>
    <nc r="F70">
      <v>635.16158142603581</v>
    </nc>
  </rcc>
  <rcc rId="4507" sId="3" numFmtId="4">
    <oc r="G70">
      <f>'K:\2017\Regulatory Filings\CEC IEPR\supply forms\[SMUD_2017_IEPR_Supply_Forms - CF Edits.xlsx]S-2 Energy Balance'!G79</f>
    </oc>
    <nc r="G70">
      <v>635.31747506823126</v>
    </nc>
  </rcc>
  <rcc rId="4508" sId="3" numFmtId="4">
    <oc r="H70">
      <f>'K:\2017\Regulatory Filings\CEC IEPR\supply forms\[SMUD_2017_IEPR_Supply_Forms - CF Edits.xlsx]S-2 Energy Balance'!H79</f>
    </oc>
    <nc r="H70">
      <v>1002.8074624425916</v>
    </nc>
  </rcc>
  <rcc rId="4509" sId="3" numFmtId="4">
    <oc r="I70">
      <f>'K:\2017\Regulatory Filings\CEC IEPR\supply forms\[CPP Renew + Brown calculation - PA.xlsx]Sheet1'!G11</f>
    </oc>
    <nc r="I70">
      <v>988.81083122660766</v>
    </nc>
  </rcc>
  <rcc rId="4510" sId="3" numFmtId="4">
    <oc r="J70">
      <f>'K:\2017\Regulatory Filings\CEC IEPR\supply forms\[CPP Renew + Brown calculation - PA.xlsx]Sheet1'!H11</f>
    </oc>
    <nc r="J70">
      <v>1071.5402438877984</v>
    </nc>
  </rcc>
  <rcc rId="4511" sId="3" numFmtId="4">
    <oc r="K70">
      <f>'K:\2017\Regulatory Filings\CEC IEPR\supply forms\[CPP Renew + Brown calculation - PA.xlsx]Sheet1'!I11</f>
    </oc>
    <nc r="K70">
      <v>1072.2842695152874</v>
    </nc>
  </rcc>
  <rcc rId="4512" sId="3" numFmtId="4">
    <oc r="L70">
      <f>'K:\2017\Regulatory Filings\CEC IEPR\supply forms\[CPP Renew + Brown calculation - PA.xlsx]Sheet1'!J11</f>
    </oc>
    <nc r="L70">
      <v>1075.9755593312373</v>
    </nc>
  </rcc>
  <rcc rId="4513" sId="3" numFmtId="4">
    <oc r="M70">
      <f>'K:\2017\Regulatory Filings\CEC IEPR\supply forms\[CPP Renew + Brown calculation - PA.xlsx]Sheet1'!K11</f>
    </oc>
    <nc r="M70">
      <v>1073.7947159406035</v>
    </nc>
  </rcc>
  <rcc rId="4514" sId="3" numFmtId="4">
    <oc r="N70">
      <f>'K:\2017\Regulatory Filings\CEC IEPR\supply forms\[CPP Renew + Brown calculation - PA.xlsx]Sheet1'!L11</f>
    </oc>
    <nc r="N70">
      <v>1074.5612862884789</v>
    </nc>
  </rcc>
  <rcc rId="4515" sId="3" numFmtId="4">
    <oc r="E71">
      <f>'K:\2017\Regulatory Filings\CEC IEPR\supply forms\[SMUD_2017_IEPR_Supply_Forms - CF Edits.xlsx]S-2 Energy Balance'!E80</f>
    </oc>
    <nc r="E71">
      <v>1</v>
    </nc>
  </rcc>
  <rcc rId="4516" sId="3" numFmtId="4">
    <oc r="F71">
      <f>'K:\2017\Regulatory Filings\CEC IEPR\supply forms\[SMUD_2017_IEPR_Supply_Forms - CF Edits.xlsx]S-2 Energy Balance'!F80</f>
    </oc>
    <nc r="F71">
      <v>1</v>
    </nc>
  </rcc>
  <rcc rId="4517" sId="3" numFmtId="4">
    <oc r="G71">
      <f>'K:\2017\Regulatory Filings\CEC IEPR\supply forms\[SMUD_2017_IEPR_Supply_Forms - CF Edits.xlsx]S-2 Energy Balance'!G80</f>
    </oc>
    <nc r="G71">
      <v>1</v>
    </nc>
  </rcc>
  <rcc rId="4518" sId="3" numFmtId="4">
    <oc r="H71">
      <f>'K:\2017\Regulatory Filings\CEC IEPR\supply forms\[SMUD_2017_IEPR_Supply_Forms - CF Edits.xlsx]S-2 Energy Balance'!H80</f>
    </oc>
    <nc r="H71">
      <v>1</v>
    </nc>
  </rcc>
  <rcc rId="4519" sId="3" numFmtId="4">
    <oc r="E72">
      <f>'K:\2017\Regulatory Filings\CEC IEPR\supply forms\[SMUD_2017_IEPR_Supply_Forms - CF Edits.xlsx]S-2 Energy Balance'!E81</f>
    </oc>
    <nc r="E72">
      <v>2</v>
    </nc>
  </rcc>
  <rcc rId="4520" sId="3" numFmtId="4">
    <oc r="F72">
      <f>'K:\2017\Regulatory Filings\CEC IEPR\supply forms\[SMUD_2017_IEPR_Supply_Forms - CF Edits.xlsx]S-2 Energy Balance'!F81</f>
    </oc>
    <nc r="F72">
      <v>2</v>
    </nc>
  </rcc>
  <rcc rId="4521" sId="3" numFmtId="4">
    <oc r="G72">
      <f>'K:\2017\Regulatory Filings\CEC IEPR\supply forms\[SMUD_2017_IEPR_Supply_Forms - CF Edits.xlsx]S-2 Energy Balance'!G81</f>
    </oc>
    <nc r="G72">
      <v>2</v>
    </nc>
  </rcc>
  <rcc rId="4522" sId="3" numFmtId="4">
    <oc r="H72">
      <f>'K:\2017\Regulatory Filings\CEC IEPR\supply forms\[SMUD_2017_IEPR_Supply_Forms - CF Edits.xlsx]S-2 Energy Balance'!H81</f>
    </oc>
    <nc r="H72">
      <v>2</v>
    </nc>
  </rcc>
  <rcc rId="4523" sId="3" numFmtId="4">
    <oc r="E73">
      <f>'K:\2017\Regulatory Filings\CEC IEPR\supply forms\[SMUD_2017_IEPR_Supply_Forms - CF Edits.xlsx]S-2 Energy Balance'!E82</f>
    </oc>
    <nc r="E73">
      <v>216</v>
    </nc>
  </rcc>
  <rcc rId="4524" sId="3" numFmtId="4">
    <oc r="F73">
      <f>'K:\2017\Regulatory Filings\CEC IEPR\supply forms\[SMUD_2017_IEPR_Supply_Forms - CF Edits.xlsx]S-2 Energy Balance'!F82</f>
    </oc>
    <nc r="F73">
      <v>215</v>
    </nc>
  </rcc>
  <rcc rId="4525" sId="3" numFmtId="4">
    <oc r="G73">
      <f>'K:\2017\Regulatory Filings\CEC IEPR\supply forms\[SMUD_2017_IEPR_Supply_Forms - CF Edits.xlsx]S-2 Energy Balance'!G82</f>
    </oc>
    <nc r="G73">
      <v>214</v>
    </nc>
  </rcc>
  <rcc rId="4526" sId="3" numFmtId="4">
    <oc r="H73">
      <f>'K:\2017\Regulatory Filings\CEC IEPR\supply forms\[SMUD_2017_IEPR_Supply_Forms - CF Edits.xlsx]S-2 Energy Balance'!H82</f>
    </oc>
    <nc r="H73">
      <v>213</v>
    </nc>
  </rcc>
  <rcc rId="4527" sId="3" numFmtId="4">
    <oc r="I73">
      <f>'K:\2017\Regulatory Filings\CEC IEPR\supply forms\[Diagnostics_v6.3_012617_Middle (Rivalry)_030217_Case 1.xlsx]2012-2035 summary'!M62</f>
    </oc>
    <nc r="I73">
      <v>212.12709999999996</v>
    </nc>
  </rcc>
  <rcc rId="4528" sId="3" numFmtId="4">
    <oc r="J73">
      <f>'K:\2017\Regulatory Filings\CEC IEPR\supply forms\[Diagnostics_v6.3_012617_Middle (Rivalry)_030217_Case 1.xlsx]2012-2035 summary'!N62</f>
    </oc>
    <nc r="J73">
      <v>210.97460000000004</v>
    </nc>
  </rcc>
  <rcc rId="4529" sId="3" numFmtId="4">
    <oc r="K73">
      <f>'K:\2017\Regulatory Filings\CEC IEPR\supply forms\[Diagnostics_v6.3_012617_Middle (Rivalry)_030217_Case 1.xlsx]2012-2035 summary'!O62</f>
    </oc>
    <nc r="K73">
      <v>210.72760000000002</v>
    </nc>
  </rcc>
  <rcc rId="4530" sId="3" numFmtId="4">
    <oc r="L73">
      <f>'K:\2017\Regulatory Filings\CEC IEPR\supply forms\[Diagnostics_v6.3_012617_Middle (Rivalry)_030217_Case 1.xlsx]2012-2035 summary'!P62</f>
    </oc>
    <nc r="L73">
      <v>209.77970000000002</v>
    </nc>
  </rcc>
  <rcc rId="4531" sId="3" numFmtId="4">
    <oc r="M73">
      <f>'K:\2017\Regulatory Filings\CEC IEPR\supply forms\[Diagnostics_v6.3_012617_Middle (Rivalry)_030217_Case 1.xlsx]2012-2035 summary'!Q62</f>
    </oc>
    <nc r="M73">
      <v>208.33289999999997</v>
    </nc>
  </rcc>
  <rcc rId="4532" sId="3" numFmtId="4">
    <oc r="N73">
      <f>'K:\2017\Regulatory Filings\CEC IEPR\supply forms\[Diagnostics_v6.3_012617_Middle (Rivalry)_030217_Case 1.xlsx]2012-2035 summary'!R62</f>
    </oc>
    <nc r="N73">
      <v>207.21369999999999</v>
    </nc>
  </rcc>
  <rcc rId="4533" sId="3" numFmtId="4">
    <oc r="E74">
      <f>'K:\2017\Regulatory Filings\CEC IEPR\supply forms\[SMUD_2017_IEPR_Supply_Forms - CF Edits.xlsx]S-2 Energy Balance'!E83</f>
    </oc>
    <nc r="E74">
      <v>2</v>
    </nc>
  </rcc>
  <rcc rId="4534" sId="3" numFmtId="4">
    <oc r="F74">
      <f>'K:\2017\Regulatory Filings\CEC IEPR\supply forms\[SMUD_2017_IEPR_Supply_Forms - CF Edits.xlsx]S-2 Energy Balance'!F83</f>
    </oc>
    <nc r="F74">
      <v>174</v>
    </nc>
  </rcc>
  <rcc rId="4535" sId="3" numFmtId="4">
    <oc r="G74">
      <f>'K:\2017\Regulatory Filings\CEC IEPR\supply forms\[SMUD_2017_IEPR_Supply_Forms - CF Edits.xlsx]S-2 Energy Balance'!G83</f>
    </oc>
    <nc r="G74">
      <v>173</v>
    </nc>
  </rcc>
  <rcc rId="4536" sId="3" numFmtId="4">
    <oc r="H74">
      <f>'K:\2017\Regulatory Filings\CEC IEPR\supply forms\[SMUD_2017_IEPR_Supply_Forms - CF Edits.xlsx]S-2 Energy Balance'!H83</f>
    </oc>
    <nc r="H74">
      <v>172</v>
    </nc>
  </rcc>
  <rcc rId="4537" sId="3" numFmtId="4">
    <oc r="E75">
      <f>'K:\2017\Regulatory Filings\CEC IEPR\supply forms\[SMUD_2017_IEPR_Supply_Forms - CF Edits.xlsx]S-2 Energy Balance'!E84</f>
    </oc>
    <nc r="E75">
      <v>2</v>
    </nc>
  </rcc>
  <rcc rId="4538" sId="3" numFmtId="4">
    <oc r="F75">
      <f>'K:\2017\Regulatory Filings\CEC IEPR\supply forms\[SMUD_2017_IEPR_Supply_Forms - CF Edits.xlsx]S-2 Energy Balance'!F84</f>
    </oc>
    <nc r="F75">
      <v>2</v>
    </nc>
  </rcc>
  <rcc rId="4539" sId="3" numFmtId="4">
    <oc r="G75">
      <f>'K:\2017\Regulatory Filings\CEC IEPR\supply forms\[SMUD_2017_IEPR_Supply_Forms - CF Edits.xlsx]S-2 Energy Balance'!G84</f>
    </oc>
    <nc r="G75">
      <v>2</v>
    </nc>
  </rcc>
  <rcc rId="4540" sId="3" numFmtId="4">
    <oc r="H75">
      <f>'K:\2017\Regulatory Filings\CEC IEPR\supply forms\[SMUD_2017_IEPR_Supply_Forms - CF Edits.xlsx]S-2 Energy Balance'!H84</f>
    </oc>
    <nc r="H75">
      <v>2</v>
    </nc>
  </rcc>
  <rcc rId="4541" sId="3" numFmtId="4">
    <oc r="E76">
      <f>'K:\2017\Regulatory Filings\CEC IEPR\supply forms\[SMUD_2017_IEPR_Supply_Forms - CF Edits.xlsx]S-2 Energy Balance'!E85</f>
    </oc>
    <nc r="E76">
      <v>23</v>
    </nc>
  </rcc>
  <rcc rId="4542" sId="3" numFmtId="4">
    <oc r="F76">
      <f>'K:\2017\Regulatory Filings\CEC IEPR\supply forms\[SMUD_2017_IEPR_Supply_Forms - CF Edits.xlsx]S-2 Energy Balance'!F85</f>
    </oc>
    <nc r="F76">
      <v>23</v>
    </nc>
  </rcc>
  <rcc rId="4543" sId="3" numFmtId="4">
    <oc r="G76">
      <f>'K:\2017\Regulatory Filings\CEC IEPR\supply forms\[SMUD_2017_IEPR_Supply_Forms - CF Edits.xlsx]S-2 Energy Balance'!G85</f>
    </oc>
    <nc r="G76">
      <v>28</v>
    </nc>
  </rcc>
  <rcc rId="4544" sId="3" numFmtId="4">
    <oc r="H76">
      <f>'K:\2017\Regulatory Filings\CEC IEPR\supply forms\[SMUD_2017_IEPR_Supply_Forms - CF Edits.xlsx]S-2 Energy Balance'!H85</f>
    </oc>
    <nc r="H76">
      <v>211</v>
    </nc>
  </rcc>
  <rcc rId="4545" sId="3" numFmtId="4">
    <oc r="E77">
      <f>'K:\2017\Regulatory Filings\CEC IEPR\supply forms\[SMUD_2017_IEPR_Supply_Forms - CF Edits.xlsx]S-2 Energy Balance'!E86</f>
    </oc>
    <nc r="E77">
      <v>0</v>
    </nc>
  </rcc>
  <rcc rId="4546" sId="3" numFmtId="4">
    <oc r="F77">
      <f>'K:\2017\Regulatory Filings\CEC IEPR\supply forms\[SMUD_2017_IEPR_Supply_Forms - CF Edits.xlsx]S-2 Energy Balance'!F86</f>
    </oc>
    <nc r="F77">
      <v>0</v>
    </nc>
  </rcc>
  <rcc rId="4547" sId="3" numFmtId="4">
    <oc r="G77">
      <f>'K:\2017\Regulatory Filings\CEC IEPR\supply forms\[SMUD_2017_IEPR_Supply_Forms - CF Edits.xlsx]S-2 Energy Balance'!G86</f>
    </oc>
    <nc r="G77">
      <v>895</v>
    </nc>
  </rcc>
  <rcc rId="4548" sId="3" numFmtId="4">
    <oc r="H77">
      <f>'K:\2017\Regulatory Filings\CEC IEPR\supply forms\[SMUD_2017_IEPR_Supply_Forms - CF Edits.xlsx]S-2 Energy Balance'!H86</f>
    </oc>
    <nc r="H77">
      <v>900</v>
    </nc>
  </rcc>
  <rcc rId="4549" sId="3" numFmtId="4">
    <oc r="I77">
      <f>'K:\2017\Regulatory Filings\CEC IEPR\supply forms\[Diagnostics_v6.3_012617_Middle (Rivalry)_030217_Case 1.xlsx]2012-2035 summary'!M29</f>
    </oc>
    <nc r="I77">
      <v>894.88388999999995</v>
    </nc>
  </rcc>
  <rcc rId="4550" sId="3" numFmtId="4">
    <oc r="J77">
      <f>'K:\2017\Regulatory Filings\CEC IEPR\supply forms\[Diagnostics_v6.3_012617_Middle (Rivalry)_030217_Case 1.xlsx]2012-2035 summary'!N29</f>
    </oc>
    <nc r="J77">
      <v>894.88388999999995</v>
    </nc>
  </rcc>
  <rcc rId="4551" sId="3" numFmtId="4">
    <oc r="K77">
      <f>'K:\2017\Regulatory Filings\CEC IEPR\supply forms\[Diagnostics_v6.3_012617_Middle (Rivalry)_030217_Case 1.xlsx]2012-2035 summary'!O29</f>
    </oc>
    <nc r="K77">
      <v>894.88388999999995</v>
    </nc>
  </rcc>
  <rcc rId="4552" sId="3" numFmtId="4">
    <oc r="L77">
      <f>'K:\2017\Regulatory Filings\CEC IEPR\supply forms\[Diagnostics_v6.3_012617_Middle (Rivalry)_030217_Case 1.xlsx]2012-2035 summary'!P29</f>
    </oc>
    <nc r="L77">
      <v>899.68388999999991</v>
    </nc>
  </rcc>
  <rcc rId="4553" sId="3" numFmtId="4">
    <oc r="M77">
      <f>'K:\2017\Regulatory Filings\CEC IEPR\supply forms\[Diagnostics_v6.3_012617_Middle (Rivalry)_030217_Case 1.xlsx]2012-2035 summary'!Q29</f>
    </oc>
    <nc r="M77">
      <v>894.88388999999995</v>
    </nc>
  </rcc>
  <rcc rId="4554" sId="3" numFmtId="4">
    <oc r="N77">
      <f>'K:\2017\Regulatory Filings\CEC IEPR\supply forms\[Diagnostics_v6.3_012617_Middle (Rivalry)_030217_Case 1.xlsx]2012-2035 summary'!R29</f>
    </oc>
    <nc r="N77">
      <v>894.88388999999995</v>
    </nc>
  </rcc>
  <rcc rId="4555" sId="3" numFmtId="4">
    <oc r="C80">
      <f>'K:\2017\Regulatory Filings\CEC IEPR\supply forms\[SMUD_2017_IEPR_Supply_Forms - ES - Mary Turner.xlsx]S-2 Energy Balance'!C94</f>
    </oc>
    <nc r="C80">
      <v>444.3</v>
    </nc>
  </rcc>
  <rcc rId="4556" sId="3" numFmtId="4">
    <oc r="D80">
      <f>'K:\2017\Regulatory Filings\CEC IEPR\supply forms\[SMUD_2017_IEPR_Supply_Forms - ES - Mary Turner.xlsx]S-2 Energy Balance'!D94</f>
    </oc>
    <nc r="D80">
      <v>581</v>
    </nc>
  </rcc>
  <rcc rId="4557" sId="3" numFmtId="4">
    <oc r="E80">
      <f>'K:\2017\Regulatory Filings\CEC IEPR\supply forms\[SMUD_2017_IEPR_Supply_Forms - CF Edits.xlsx]S-2 Energy Balance'!E94</f>
    </oc>
    <nc r="E80">
      <v>710</v>
    </nc>
  </rcc>
  <rcc rId="4558" sId="3" numFmtId="4">
    <oc r="F80">
      <f>'K:\2017\Regulatory Filings\CEC IEPR\supply forms\[SMUD_2017_IEPR_Supply_Forms - CF Edits.xlsx]S-2 Energy Balance'!F94</f>
    </oc>
    <nc r="F80">
      <v>710</v>
    </nc>
  </rcc>
  <rcc rId="4559" sId="3" numFmtId="4">
    <oc r="G80">
      <f>'K:\2017\Regulatory Filings\CEC IEPR\supply forms\[SMUD_2017_IEPR_Supply_Forms - CF Edits.xlsx]S-2 Energy Balance'!G94</f>
    </oc>
    <nc r="G80">
      <v>710</v>
    </nc>
  </rcc>
  <rcc rId="4560" sId="3" numFmtId="4">
    <oc r="H80">
      <f>'K:\2017\Regulatory Filings\CEC IEPR\supply forms\[SMUD_2017_IEPR_Supply_Forms - CF Edits.xlsx]S-2 Energy Balance'!H94</f>
    </oc>
    <nc r="H80">
      <v>710</v>
    </nc>
  </rcc>
  <rcc rId="4561" sId="3" numFmtId="4">
    <oc r="I80">
      <f>'K:\2017\Regulatory Filings\CEC IEPR\supply forms\[Diagnostics_v6.3_012617_Middle (Rivalry)_030217_Case 1.xlsx]2012-2035 summary'!M25-I55</f>
    </oc>
    <nc r="I80">
      <v>695.70991487638003</v>
    </nc>
  </rcc>
  <rcc rId="4562" sId="3" numFmtId="4">
    <oc r="J80">
      <f>'K:\2017\Regulatory Filings\CEC IEPR\supply forms\[Diagnostics_v6.3_012617_Middle (Rivalry)_030217_Case 1.xlsx]2012-2035 summary'!N25-J55</f>
    </oc>
    <nc r="J80">
      <v>695.75760379918006</v>
    </nc>
  </rcc>
  <rcc rId="4563" sId="3" numFmtId="4">
    <oc r="K80">
      <f>'K:\2017\Regulatory Filings\CEC IEPR\supply forms\[Diagnostics_v6.3_012617_Middle (Rivalry)_030217_Case 1.xlsx]2012-2035 summary'!O25-K55</f>
    </oc>
    <nc r="K80">
      <v>695.76732332252993</v>
    </nc>
  </rcc>
  <rcc rId="4564" sId="3" numFmtId="4">
    <oc r="L80">
      <f>'K:\2017\Regulatory Filings\CEC IEPR\supply forms\[Diagnostics_v6.3_012617_Middle (Rivalry)_030217_Case 1.xlsx]2012-2035 summary'!P25-L55</f>
    </oc>
    <nc r="L80">
      <v>695.76591582867002</v>
    </nc>
  </rcc>
  <rcc rId="4565" sId="3" numFmtId="4">
    <oc r="M80">
      <f>'K:\2017\Regulatory Filings\CEC IEPR\supply forms\[Diagnostics_v6.3_012617_Middle (Rivalry)_030217_Case 1.xlsx]2012-2035 summary'!Q25-M55</f>
    </oc>
    <nc r="M80">
      <v>681.38185409535004</v>
    </nc>
  </rcc>
  <rcc rId="4566" sId="3" numFmtId="4">
    <oc r="N80">
      <f>'K:\2017\Regulatory Filings\CEC IEPR\supply forms\[Diagnostics_v6.3_012617_Middle (Rivalry)_030217_Case 1.xlsx]2012-2035 summary'!R25-N55</f>
    </oc>
    <nc r="N80">
      <v>681.37500004972003</v>
    </nc>
  </rcc>
  <rcc rId="4567" sId="3" numFmtId="4">
    <oc r="C81">
      <f>'K:\2017\Regulatory Filings\CEC IEPR\supply forms\[SMUD_2017_IEPR_Supply_Forms - ES - Mary Turner.xlsx]S-2 Energy Balance'!C95</f>
    </oc>
    <nc r="C81">
      <v>25.4</v>
    </nc>
  </rcc>
  <rcc rId="4568" sId="3" numFmtId="4">
    <oc r="D81">
      <f>'K:\2017\Regulatory Filings\CEC IEPR\supply forms\[SMUD_2017_IEPR_Supply_Forms - ES - Mary Turner.xlsx]S-2 Energy Balance'!D95</f>
    </oc>
    <nc r="D81">
      <v>33</v>
    </nc>
  </rcc>
  <rcc rId="4569" sId="3" numFmtId="4">
    <oc r="E81">
      <f>'K:\2017\Regulatory Filings\CEC IEPR\supply forms\[SMUD_2017_IEPR_Supply_Forms - CF Edits.xlsx]S-2 Energy Balance'!E95</f>
    </oc>
    <nc r="E81">
      <v>41</v>
    </nc>
  </rcc>
  <rcc rId="4570" sId="3" numFmtId="4">
    <oc r="F81">
      <f>'K:\2017\Regulatory Filings\CEC IEPR\supply forms\[SMUD_2017_IEPR_Supply_Forms - CF Edits.xlsx]S-2 Energy Balance'!F95</f>
    </oc>
    <nc r="F81">
      <v>41</v>
    </nc>
  </rcc>
  <rcc rId="4571" sId="3" numFmtId="4">
    <oc r="G81">
      <f>'K:\2017\Regulatory Filings\CEC IEPR\supply forms\[SMUD_2017_IEPR_Supply_Forms - CF Edits.xlsx]S-2 Energy Balance'!G95</f>
    </oc>
    <nc r="G81">
      <v>41</v>
    </nc>
  </rcc>
  <rcc rId="4572" sId="3" numFmtId="4">
    <oc r="H81">
      <f>'K:\2017\Regulatory Filings\CEC IEPR\supply forms\[SMUD_2017_IEPR_Supply_Forms - CF Edits.xlsx]S-2 Energy Balance'!H95</f>
    </oc>
    <nc r="H81">
      <v>41</v>
    </nc>
  </rcc>
  <rcc rId="4573" sId="3" numFmtId="4">
    <oc r="C82">
      <f>'K:\2017\Regulatory Filings\CEC IEPR\supply forms\[SMUD_2017_IEPR_Supply_Forms - ES - Mary Turner.xlsx]S-2 Energy Balance'!C96</f>
    </oc>
    <nc r="C82">
      <v>88.2</v>
    </nc>
  </rcc>
  <rcc rId="4574" sId="3" numFmtId="4">
    <oc r="D82">
      <f>'K:\2017\Regulatory Filings\CEC IEPR\supply forms\[SMUD_2017_IEPR_Supply_Forms - ES - Mary Turner.xlsx]S-2 Energy Balance'!D96</f>
    </oc>
    <nc r="D82">
      <v>90.7</v>
    </nc>
  </rcc>
  <rcc rId="4575" sId="2" numFmtId="4">
    <oc r="E80">
      <f>'K:\2017\Regulatory Filings\CEC IEPR\supply forms\[SMUD_2017_IEPR_Supply_Forms - CF Edits.xlsx]S-1 CRATs'!E94</f>
    </oc>
    <nc r="E80">
      <v>304</v>
    </nc>
  </rcc>
  <rcc rId="4576" sId="2" numFmtId="4">
    <oc r="F80">
      <f>'K:\2017\Regulatory Filings\CEC IEPR\supply forms\[SMUD_2017_IEPR_Supply_Forms - CF Edits.xlsx]S-1 CRATs'!F94</f>
    </oc>
    <nc r="F80">
      <v>309</v>
    </nc>
  </rcc>
  <rcc rId="4577" sId="2" numFmtId="4">
    <oc r="G80">
      <f>'K:\2017\Regulatory Filings\CEC IEPR\supply forms\[SMUD_2017_IEPR_Supply_Forms - CF Edits.xlsx]S-1 CRATs'!G94</f>
    </oc>
    <nc r="G80">
      <v>309</v>
    </nc>
  </rcc>
  <rcc rId="4578" sId="2" numFmtId="4">
    <oc r="H80">
      <f>'K:\2017\Regulatory Filings\CEC IEPR\supply forms\[SMUD_2017_IEPR_Supply_Forms - CF Edits.xlsx]S-1 CRATs'!H94</f>
    </oc>
    <nc r="H80">
      <v>309</v>
    </nc>
  </rcc>
  <rcc rId="4579" sId="2" numFmtId="4">
    <oc r="E81">
      <f>'K:\2017\Regulatory Filings\CEC IEPR\supply forms\[SMUD_2017_IEPR_Supply_Forms - CF Edits.xlsx]S-1 CRATs'!E95</f>
    </oc>
    <nc r="E81">
      <v>17</v>
    </nc>
  </rcc>
  <rcc rId="4580" sId="2" numFmtId="4">
    <oc r="F81">
      <f>'K:\2017\Regulatory Filings\CEC IEPR\supply forms\[SMUD_2017_IEPR_Supply_Forms - CF Edits.xlsx]S-1 CRATs'!F95</f>
    </oc>
    <nc r="F81">
      <v>17</v>
    </nc>
  </rcc>
  <rcc rId="4581" sId="2" numFmtId="4">
    <oc r="G81">
      <f>'K:\2017\Regulatory Filings\CEC IEPR\supply forms\[SMUD_2017_IEPR_Supply_Forms - CF Edits.xlsx]S-1 CRATs'!G95</f>
    </oc>
    <nc r="G81">
      <v>17</v>
    </nc>
  </rcc>
  <rcc rId="4582" sId="2" numFmtId="4">
    <oc r="H81">
      <f>'K:\2017\Regulatory Filings\CEC IEPR\supply forms\[SMUD_2017_IEPR_Supply_Forms - CF Edits.xlsx]S-1 CRATs'!H95</f>
    </oc>
    <nc r="H81">
      <v>17</v>
    </nc>
  </rcc>
  <rcc rId="4583" sId="2" numFmtId="4">
    <oc r="E82">
      <f>'K:\2017\Regulatory Filings\CEC IEPR\supply forms\[SMUD_2017_IEPR_Supply_Forms - CF Edits.xlsx]S-1 CRATs'!E96</f>
    </oc>
    <nc r="E82">
      <v>0</v>
    </nc>
  </rcc>
  <rcc rId="4584" sId="2" numFmtId="4">
    <oc r="F82">
      <f>'K:\2017\Regulatory Filings\CEC IEPR\supply forms\[SMUD_2017_IEPR_Supply_Forms - CF Edits.xlsx]S-1 CRATs'!F96</f>
    </oc>
    <nc r="F82">
      <v>0</v>
    </nc>
  </rcc>
  <rcc rId="4585" sId="2" numFmtId="4">
    <oc r="G82">
      <f>'K:\2017\Regulatory Filings\CEC IEPR\supply forms\[SMUD_2017_IEPR_Supply_Forms - CF Edits.xlsx]S-1 CRATs'!G96</f>
    </oc>
    <nc r="G82">
      <v>0</v>
    </nc>
  </rcc>
  <rcc rId="4586" sId="2" numFmtId="4">
    <oc r="H82">
      <f>'K:\2017\Regulatory Filings\CEC IEPR\supply forms\[SMUD_2017_IEPR_Supply_Forms - CF Edits.xlsx]S-1 CRATs'!H96</f>
    </oc>
    <nc r="H82">
      <v>0</v>
    </nc>
  </rcc>
  <rcc rId="4587" sId="2" numFmtId="4">
    <oc r="C84">
      <f>'K:\2017\Regulatory Filings\CEC IEPR\supply forms\[2015-2020 RAR JUNE 2015 Update.xlsm]2015 Load Resource'!$L$73</f>
    </oc>
    <nc r="C84">
      <v>1042</v>
    </nc>
  </rcc>
  <rcc rId="4588" sId="2" numFmtId="4">
    <oc r="D84">
      <f>'K:\2017\Regulatory Filings\CEC IEPR\supply forms\[2016-2021 RAR 2017 BUDGET RUN - FINAL.xlsm]2016 Load Resource'!$L$65</f>
    </oc>
    <nc r="D84">
      <v>1075</v>
    </nc>
  </rcc>
  <rcc rId="4589" sId="2" numFmtId="4">
    <oc r="E55">
      <f>'K:\2017\Regulatory Filings\CEC IEPR\supply forms\[SMUD_2017_IEPR_Supply_Forms - CF Edits.xlsx]S-1 CRATs'!E64</f>
    </oc>
    <nc r="E55">
      <v>9</v>
    </nc>
  </rcc>
  <rcc rId="4590" sId="2" numFmtId="4">
    <oc r="F55">
      <f>'K:\2017\Regulatory Filings\CEC IEPR\supply forms\[SMUD_2017_IEPR_Supply_Forms - CF Edits.xlsx]S-1 CRATs'!F64</f>
    </oc>
    <nc r="F55">
      <v>10</v>
    </nc>
  </rcc>
  <rcc rId="4591" sId="2" numFmtId="4">
    <oc r="G55">
      <f>'K:\2017\Regulatory Filings\CEC IEPR\supply forms\[SMUD_2017_IEPR_Supply_Forms - CF Edits.xlsx]S-1 CRATs'!G64</f>
    </oc>
    <nc r="G55">
      <v>10</v>
    </nc>
  </rcc>
  <rcc rId="4592" sId="2" numFmtId="4">
    <oc r="H55">
      <f>'K:\2017\Regulatory Filings\CEC IEPR\supply forms\[SMUD_2017_IEPR_Supply_Forms - CF Edits.xlsx]S-1 CRATs'!H64</f>
    </oc>
    <nc r="H55">
      <v>10</v>
    </nc>
  </rcc>
  <rcc rId="4593" sId="2" numFmtId="4">
    <oc r="E56">
      <f>'K:\2017\Regulatory Filings\CEC IEPR\supply forms\[SMUD_2017_IEPR_Supply_Forms - CF Edits.xlsx]S-1 CRATs'!E65</f>
    </oc>
    <nc r="E56">
      <v>4</v>
    </nc>
  </rcc>
  <rcc rId="4594" sId="2" numFmtId="4">
    <oc r="F56">
      <f>'K:\2017\Regulatory Filings\CEC IEPR\supply forms\[SMUD_2017_IEPR_Supply_Forms - CF Edits.xlsx]S-1 CRATs'!F65</f>
    </oc>
    <nc r="F56">
      <v>4</v>
    </nc>
  </rcc>
  <rcc rId="4595" sId="2" numFmtId="4">
    <oc r="G56">
      <f>'K:\2017\Regulatory Filings\CEC IEPR\supply forms\[SMUD_2017_IEPR_Supply_Forms - CF Edits.xlsx]S-1 CRATs'!G65</f>
    </oc>
    <nc r="G56">
      <v>4</v>
    </nc>
  </rcc>
  <rcc rId="4596" sId="2" numFmtId="4">
    <oc r="H56">
      <f>'K:\2017\Regulatory Filings\CEC IEPR\supply forms\[SMUD_2017_IEPR_Supply_Forms - CF Edits.xlsx]S-1 CRATs'!H65</f>
    </oc>
    <nc r="H56">
      <v>4</v>
    </nc>
  </rcc>
  <rcc rId="4597" sId="2" numFmtId="4">
    <oc r="E57">
      <f>'K:\2017\Regulatory Filings\CEC IEPR\supply forms\[SMUD_2017_IEPR_Supply_Forms - CF Edits.xlsx]S-1 CRATs'!E66</f>
    </oc>
    <nc r="E57">
      <v>0</v>
    </nc>
  </rcc>
  <rcc rId="4598" sId="2" numFmtId="4">
    <oc r="F57">
      <f>'K:\2017\Regulatory Filings\CEC IEPR\supply forms\[SMUD_2017_IEPR_Supply_Forms - CF Edits.xlsx]S-1 CRATs'!F66</f>
    </oc>
    <nc r="F57">
      <v>0</v>
    </nc>
  </rcc>
  <rcc rId="4599" sId="2" numFmtId="4">
    <oc r="G57">
      <f>'K:\2017\Regulatory Filings\CEC IEPR\supply forms\[SMUD_2017_IEPR_Supply_Forms - CF Edits.xlsx]S-1 CRATs'!G66</f>
    </oc>
    <nc r="G57">
      <v>0</v>
    </nc>
  </rcc>
  <rcc rId="4600" sId="2" numFmtId="4">
    <oc r="H57">
      <f>'K:\2017\Regulatory Filings\CEC IEPR\supply forms\[SMUD_2017_IEPR_Supply_Forms - CF Edits.xlsx]S-1 CRATs'!H66</f>
    </oc>
    <nc r="H57">
      <v>0</v>
    </nc>
  </rcc>
  <rcc rId="4601" sId="2" numFmtId="4">
    <oc r="E58">
      <f>'K:\2017\Regulatory Filings\CEC IEPR\supply forms\[SMUD_2017_IEPR_Supply_Forms - CF Edits.xlsx]S-1 CRATs'!E67</f>
    </oc>
    <nc r="E58">
      <v>24</v>
    </nc>
  </rcc>
  <rcc rId="4602" sId="2" numFmtId="4">
    <oc r="F58">
      <f>'K:\2017\Regulatory Filings\CEC IEPR\supply forms\[SMUD_2017_IEPR_Supply_Forms - CF Edits.xlsx]S-1 CRATs'!F67</f>
    </oc>
    <nc r="F58">
      <v>24</v>
    </nc>
  </rcc>
  <rcc rId="4603" sId="2" numFmtId="4">
    <oc r="G58">
      <f>'K:\2017\Regulatory Filings\CEC IEPR\supply forms\[SMUD_2017_IEPR_Supply_Forms - CF Edits.xlsx]S-1 CRATs'!G67</f>
    </oc>
    <nc r="G58">
      <v>24</v>
    </nc>
  </rcc>
  <rcc rId="4604" sId="2" numFmtId="4">
    <oc r="H58">
      <f>'K:\2017\Regulatory Filings\CEC IEPR\supply forms\[SMUD_2017_IEPR_Supply_Forms - CF Edits.xlsx]S-1 CRATs'!H67</f>
    </oc>
    <nc r="H58">
      <v>24</v>
    </nc>
  </rcc>
  <rcc rId="4605" sId="2" numFmtId="4">
    <oc r="E59">
      <f>'K:\2017\Regulatory Filings\CEC IEPR\supply forms\[SMUD_2017_IEPR_Supply_Forms - CF Edits.xlsx]S-1 CRATs'!E68</f>
    </oc>
    <nc r="E59">
      <v>12</v>
    </nc>
  </rcc>
  <rcc rId="4606" sId="2" numFmtId="4">
    <oc r="F59">
      <f>'K:\2017\Regulatory Filings\CEC IEPR\supply forms\[SMUD_2017_IEPR_Supply_Forms - CF Edits.xlsx]S-1 CRATs'!F68</f>
    </oc>
    <nc r="F59">
      <v>12</v>
    </nc>
  </rcc>
  <rcc rId="4607" sId="2" numFmtId="4">
    <oc r="G59">
      <f>'K:\2017\Regulatory Filings\CEC IEPR\supply forms\[SMUD_2017_IEPR_Supply_Forms - CF Edits.xlsx]S-1 CRATs'!G68</f>
    </oc>
    <nc r="G59">
      <v>12</v>
    </nc>
  </rcc>
  <rcc rId="4608" sId="2" numFmtId="4">
    <oc r="H59">
      <f>'K:\2017\Regulatory Filings\CEC IEPR\supply forms\[SMUD_2017_IEPR_Supply_Forms - CF Edits.xlsx]S-1 CRATs'!H68</f>
    </oc>
    <nc r="H59">
      <v>12</v>
    </nc>
  </rcc>
  <rcc rId="4609" sId="2" numFmtId="4">
    <oc r="E60">
      <f>'K:\2017\Regulatory Filings\CEC IEPR\supply forms\[SMUD_2017_IEPR_Supply_Forms - CF Edits.xlsx]S-1 CRATs'!E69</f>
    </oc>
    <nc r="E60">
      <v>42</v>
    </nc>
  </rcc>
  <rcc rId="4610" sId="2" numFmtId="4">
    <oc r="F60">
      <f>'K:\2017\Regulatory Filings\CEC IEPR\supply forms\[SMUD_2017_IEPR_Supply_Forms - CF Edits.xlsx]S-1 CRATs'!F69</f>
    </oc>
    <nc r="F60">
      <v>42</v>
    </nc>
  </rcc>
  <rcc rId="4611" sId="2" numFmtId="4">
    <oc r="G60">
      <f>'K:\2017\Regulatory Filings\CEC IEPR\supply forms\[SMUD_2017_IEPR_Supply_Forms - CF Edits.xlsx]S-1 CRATs'!G69</f>
    </oc>
    <nc r="G60">
      <v>42</v>
    </nc>
  </rcc>
  <rcc rId="4612" sId="2" numFmtId="4">
    <oc r="H60">
      <f>'K:\2017\Regulatory Filings\CEC IEPR\supply forms\[SMUD_2017_IEPR_Supply_Forms - CF Edits.xlsx]S-1 CRATs'!H69</f>
    </oc>
    <nc r="H60">
      <v>42</v>
    </nc>
  </rcc>
  <rcc rId="4613" sId="2" numFmtId="4">
    <oc r="E61">
      <f>'K:\2017\Regulatory Filings\CEC IEPR\supply forms\[SMUD_2017_IEPR_Supply_Forms - CF Edits.xlsx]S-1 CRATs'!E70</f>
    </oc>
    <nc r="E61">
      <v>15</v>
    </nc>
  </rcc>
  <rcc rId="4614" sId="2" numFmtId="4">
    <oc r="F61">
      <f>'K:\2017\Regulatory Filings\CEC IEPR\supply forms\[SMUD_2017_IEPR_Supply_Forms - CF Edits.xlsx]S-1 CRATs'!F70</f>
    </oc>
    <nc r="F61">
      <v>0</v>
    </nc>
  </rcc>
  <rcc rId="4615" sId="2" numFmtId="4">
    <oc r="G61">
      <f>'K:\2017\Regulatory Filings\CEC IEPR\supply forms\[SMUD_2017_IEPR_Supply_Forms - CF Edits.xlsx]S-1 CRATs'!G70</f>
    </oc>
    <nc r="G61">
      <v>0</v>
    </nc>
  </rcc>
  <rcc rId="4616" sId="2" numFmtId="4">
    <oc r="H61">
      <f>'K:\2017\Regulatory Filings\CEC IEPR\supply forms\[SMUD_2017_IEPR_Supply_Forms - CF Edits.xlsx]S-1 CRATs'!H70</f>
    </oc>
    <nc r="H61">
      <v>0</v>
    </nc>
  </rcc>
  <rcc rId="4617" sId="2" numFmtId="4">
    <oc r="E62">
      <f>'K:\2017\Regulatory Filings\CEC IEPR\supply forms\[SMUD_2017_IEPR_Supply_Forms - CF Edits.xlsx]S-1 CRATs'!E71</f>
    </oc>
    <nc r="E62">
      <v>0</v>
    </nc>
  </rcc>
  <rcc rId="4618" sId="2" numFmtId="4">
    <oc r="F62">
      <f>'K:\2017\Regulatory Filings\CEC IEPR\supply forms\[SMUD_2017_IEPR_Supply_Forms - CF Edits.xlsx]S-1 CRATs'!F71</f>
    </oc>
    <nc r="F62">
      <v>0</v>
    </nc>
  </rcc>
  <rcc rId="4619" sId="2" numFmtId="4">
    <oc r="G62">
      <f>'K:\2017\Regulatory Filings\CEC IEPR\supply forms\[SMUD_2017_IEPR_Supply_Forms - CF Edits.xlsx]S-1 CRATs'!G71</f>
    </oc>
    <nc r="G62">
      <v>0</v>
    </nc>
  </rcc>
  <rcc rId="4620" sId="2" numFmtId="4">
    <oc r="H62">
      <f>'K:\2017\Regulatory Filings\CEC IEPR\supply forms\[SMUD_2017_IEPR_Supply_Forms - CF Edits.xlsx]S-1 CRATs'!H71</f>
    </oc>
    <nc r="H62">
      <v>0</v>
    </nc>
  </rcc>
  <rcc rId="4621" sId="2" numFmtId="4">
    <oc r="E63">
      <f>'K:\2017\Regulatory Filings\CEC IEPR\supply forms\[SMUD_2017_IEPR_Supply_Forms - CF Edits.xlsx]S-1 CRATs'!E72</f>
    </oc>
    <nc r="E63">
      <v>59</v>
    </nc>
  </rcc>
  <rcc rId="4622" sId="2" numFmtId="4">
    <oc r="F63">
      <f>'K:\2017\Regulatory Filings\CEC IEPR\supply forms\[SMUD_2017_IEPR_Supply_Forms - CF Edits.xlsx]S-1 CRATs'!F72</f>
    </oc>
    <nc r="F63">
      <v>0</v>
    </nc>
  </rcc>
  <rcc rId="4623" sId="2" numFmtId="4">
    <oc r="G63">
      <f>'K:\2017\Regulatory Filings\CEC IEPR\supply forms\[SMUD_2017_IEPR_Supply_Forms - CF Edits.xlsx]S-1 CRATs'!G72</f>
    </oc>
    <nc r="G63">
      <v>0</v>
    </nc>
  </rcc>
  <rcc rId="4624" sId="2" numFmtId="4">
    <oc r="H63">
      <f>'K:\2017\Regulatory Filings\CEC IEPR\supply forms\[SMUD_2017_IEPR_Supply_Forms - CF Edits.xlsx]S-1 CRATs'!H72</f>
    </oc>
    <nc r="H63">
      <v>0</v>
    </nc>
  </rcc>
  <rcc rId="4625" sId="2" numFmtId="4">
    <oc r="E64">
      <f>'K:\2017\Regulatory Filings\CEC IEPR\supply forms\[SMUD_2017_IEPR_Supply_Forms - CF Edits.xlsx]S-1 CRATs'!E73</f>
    </oc>
    <nc r="E64">
      <v>9</v>
    </nc>
  </rcc>
  <rcc rId="4626" sId="2" numFmtId="4">
    <oc r="F64">
      <f>'K:\2017\Regulatory Filings\CEC IEPR\supply forms\[SMUD_2017_IEPR_Supply_Forms - CF Edits.xlsx]S-1 CRATs'!F73</f>
    </oc>
    <nc r="F64">
      <v>9</v>
    </nc>
  </rcc>
  <rcc rId="4627" sId="2" numFmtId="4">
    <oc r="G64">
      <f>'K:\2017\Regulatory Filings\CEC IEPR\supply forms\[SMUD_2017_IEPR_Supply_Forms - CF Edits.xlsx]S-1 CRATs'!G73</f>
    </oc>
    <nc r="G64">
      <v>9</v>
    </nc>
  </rcc>
  <rcc rId="4628" sId="2" numFmtId="4">
    <oc r="H64">
      <f>'K:\2017\Regulatory Filings\CEC IEPR\supply forms\[SMUD_2017_IEPR_Supply_Forms - CF Edits.xlsx]S-1 CRATs'!H73</f>
    </oc>
    <nc r="H64">
      <v>9</v>
    </nc>
  </rcc>
  <rcc rId="4629" sId="2" numFmtId="4">
    <oc r="E65">
      <f>'K:\2017\Regulatory Filings\CEC IEPR\supply forms\[SMUD_2017_IEPR_Supply_Forms - CF Edits.xlsx]S-1 CRATs'!E74</f>
    </oc>
    <nc r="E65">
      <v>9</v>
    </nc>
  </rcc>
  <rcc rId="4630" sId="2" numFmtId="4">
    <oc r="F65">
      <f>'K:\2017\Regulatory Filings\CEC IEPR\supply forms\[SMUD_2017_IEPR_Supply_Forms - CF Edits.xlsx]S-1 CRATs'!F74</f>
    </oc>
    <nc r="F65">
      <v>9</v>
    </nc>
  </rcc>
  <rcc rId="4631" sId="2" numFmtId="4">
    <oc r="G65">
      <f>'K:\2017\Regulatory Filings\CEC IEPR\supply forms\[SMUD_2017_IEPR_Supply_Forms - CF Edits.xlsx]S-1 CRATs'!G74</f>
    </oc>
    <nc r="G65">
      <v>17</v>
    </nc>
  </rcc>
  <rcc rId="4632" sId="2" numFmtId="4">
    <oc r="H65">
      <f>'K:\2017\Regulatory Filings\CEC IEPR\supply forms\[SMUD_2017_IEPR_Supply_Forms - CF Edits.xlsx]S-1 CRATs'!H74</f>
    </oc>
    <nc r="H65">
      <v>26</v>
    </nc>
  </rcc>
  <rcc rId="4633" sId="2" numFmtId="4">
    <oc r="E66">
      <f>'K:\2017\Regulatory Filings\CEC IEPR\supply forms\[SMUD_2017_IEPR_Supply_Forms - CF Edits.xlsx]S-1 CRATs'!E75</f>
    </oc>
    <nc r="E66">
      <v>2</v>
    </nc>
  </rcc>
  <rcc rId="4634" sId="2" numFmtId="4">
    <oc r="F66">
      <f>'K:\2017\Regulatory Filings\CEC IEPR\supply forms\[SMUD_2017_IEPR_Supply_Forms - CF Edits.xlsx]S-1 CRATs'!F75</f>
    </oc>
    <nc r="F66">
      <v>2</v>
    </nc>
  </rcc>
  <rcc rId="4635" sId="2" numFmtId="4">
    <oc r="G66">
      <f>'K:\2017\Regulatory Filings\CEC IEPR\supply forms\[SMUD_2017_IEPR_Supply_Forms - CF Edits.xlsx]S-1 CRATs'!G75</f>
    </oc>
    <nc r="G66">
      <v>2</v>
    </nc>
  </rcc>
  <rcc rId="4636" sId="2" numFmtId="4">
    <oc r="H66">
      <f>'K:\2017\Regulatory Filings\CEC IEPR\supply forms\[SMUD_2017_IEPR_Supply_Forms - CF Edits.xlsx]S-1 CRATs'!H75</f>
    </oc>
    <nc r="H66">
      <v>2</v>
    </nc>
  </rcc>
  <rcc rId="4637" sId="2" numFmtId="4">
    <oc r="E67">
      <f>'K:\2017\Regulatory Filings\CEC IEPR\supply forms\[SMUD_2017_IEPR_Supply_Forms - CF Edits.xlsx]S-1 CRATs'!E76</f>
    </oc>
    <nc r="E67">
      <v>0.4</v>
    </nc>
  </rcc>
  <rcc rId="4638" sId="2" numFmtId="4">
    <oc r="F67">
      <f>'K:\2017\Regulatory Filings\CEC IEPR\supply forms\[SMUD_2017_IEPR_Supply_Forms - CF Edits.xlsx]S-1 CRATs'!F76</f>
    </oc>
    <nc r="F67">
      <v>0.4</v>
    </nc>
  </rcc>
  <rcc rId="4639" sId="2" numFmtId="4">
    <oc r="G67">
      <f>'K:\2017\Regulatory Filings\CEC IEPR\supply forms\[SMUD_2017_IEPR_Supply_Forms - CF Edits.xlsx]S-1 CRATs'!G76</f>
    </oc>
    <nc r="G67">
      <v>0.4</v>
    </nc>
  </rcc>
  <rcc rId="4640" sId="2" numFmtId="4">
    <oc r="H67">
      <f>'K:\2017\Regulatory Filings\CEC IEPR\supply forms\[SMUD_2017_IEPR_Supply_Forms - CF Edits.xlsx]S-1 CRATs'!H76</f>
    </oc>
    <nc r="H67">
      <v>0.4</v>
    </nc>
  </rcc>
  <rcc rId="4641" sId="2" numFmtId="4">
    <oc r="E68">
      <f>'K:\2017\Regulatory Filings\CEC IEPR\supply forms\[SMUD_2017_IEPR_Supply_Forms - CF Edits.xlsx]S-1 CRATs'!E77</f>
    </oc>
    <nc r="E68">
      <v>1</v>
    </nc>
  </rcc>
  <rcc rId="4642" sId="2" numFmtId="4">
    <oc r="F68">
      <f>'K:\2017\Regulatory Filings\CEC IEPR\supply forms\[SMUD_2017_IEPR_Supply_Forms - CF Edits.xlsx]S-1 CRATs'!F77</f>
    </oc>
    <nc r="F68">
      <v>1</v>
    </nc>
  </rcc>
  <rcc rId="4643" sId="2" numFmtId="4">
    <oc r="G68">
      <f>'K:\2017\Regulatory Filings\CEC IEPR\supply forms\[SMUD_2017_IEPR_Supply_Forms - CF Edits.xlsx]S-1 CRATs'!G77</f>
    </oc>
    <nc r="G68">
      <v>1</v>
    </nc>
  </rcc>
  <rcc rId="4644" sId="2" numFmtId="4">
    <oc r="H68">
      <f>'K:\2017\Regulatory Filings\CEC IEPR\supply forms\[SMUD_2017_IEPR_Supply_Forms - CF Edits.xlsx]S-1 CRATs'!H77</f>
    </oc>
    <nc r="H68">
      <v>1</v>
    </nc>
  </rcc>
  <rcc rId="4645" sId="2" numFmtId="4">
    <oc r="E69">
      <f>'K:\2017\Regulatory Filings\CEC IEPR\supply forms\[SMUD_2017_IEPR_Supply_Forms - CF Edits.xlsx]S-1 CRATs'!E78</f>
    </oc>
    <nc r="E69">
      <v>0</v>
    </nc>
  </rcc>
  <rcc rId="4646" sId="2" numFmtId="4">
    <oc r="F69">
      <f>'K:\2017\Regulatory Filings\CEC IEPR\supply forms\[SMUD_2017_IEPR_Supply_Forms - CF Edits.xlsx]S-1 CRATs'!F78</f>
    </oc>
    <nc r="F69">
      <v>0</v>
    </nc>
  </rcc>
  <rcc rId="4647" sId="2" numFmtId="4">
    <oc r="G69">
      <f>'K:\2017\Regulatory Filings\CEC IEPR\supply forms\[SMUD_2017_IEPR_Supply_Forms - CF Edits.xlsx]S-1 CRATs'!G78</f>
    </oc>
    <nc r="G69">
      <v>0</v>
    </nc>
  </rcc>
  <rcc rId="4648" sId="2" numFmtId="4">
    <oc r="H69">
      <f>'K:\2017\Regulatory Filings\CEC IEPR\supply forms\[SMUD_2017_IEPR_Supply_Forms - CF Edits.xlsx]S-1 CRATs'!H78</f>
    </oc>
    <nc r="H69">
      <v>0</v>
    </nc>
  </rcc>
  <rcc rId="4649" sId="2" numFmtId="4">
    <oc r="C70">
      <f>D70*'S-2 Energy Balance'!C70/'S-2 Energy Balance'!D70</f>
    </oc>
    <nc r="C70">
      <v>58.727181917966561</v>
    </nc>
  </rcc>
  <rcc rId="4650" sId="2" numFmtId="4">
    <oc r="D70">
      <f>E70*'S-2 Energy Balance'!D70/'S-2 Energy Balance'!E70</f>
    </oc>
    <nc r="D70">
      <v>66.312567285253024</v>
    </nc>
  </rcc>
  <rcc rId="4651" sId="2" numFmtId="4">
    <oc r="E70">
      <f>'K:\2017\Regulatory Filings\CEC IEPR\supply forms\[SMUD_2017_IEPR_Supply_Forms - CF Edits.xlsx]S-1 CRATs'!E79</f>
    </oc>
    <nc r="E70">
      <v>62.601832150332619</v>
    </nc>
  </rcc>
  <rcc rId="4652" sId="2" numFmtId="4">
    <oc r="F70">
      <f>'K:\2017\Regulatory Filings\CEC IEPR\supply forms\[SMUD_2017_IEPR_Supply_Forms - CF Edits.xlsx]S-1 CRATs'!F79</f>
    </oc>
    <nc r="F70">
      <v>83.649398660903216</v>
    </nc>
  </rcc>
  <rcc rId="4653" sId="2" numFmtId="4">
    <oc r="G70">
      <f>'K:\2017\Regulatory Filings\CEC IEPR\supply forms\[SMUD_2017_IEPR_Supply_Forms - CF Edits.xlsx]S-1 CRATs'!G79</f>
    </oc>
    <nc r="G70">
      <v>81.536940701287307</v>
    </nc>
  </rcc>
  <rcc rId="4654" sId="2" numFmtId="4">
    <oc r="H70">
      <f>'K:\2017\Regulatory Filings\CEC IEPR\supply forms\[SMUD_2017_IEPR_Supply_Forms - CF Edits.xlsx]S-1 CRATs'!H79</f>
    </oc>
    <nc r="H70">
      <v>123.14566102179676</v>
    </nc>
  </rcc>
  <rcc rId="4655" sId="2" numFmtId="4">
    <oc r="I70">
      <f>'K:\2017\Regulatory Filings\CEC IEPR\supply forms\[CPP Renew + Brown calculation - PA.xlsx]Sheet1'!G18</f>
    </oc>
    <nc r="I70">
      <v>122.24142195101808</v>
    </nc>
  </rcc>
  <rcc rId="4656" sId="2" numFmtId="4">
    <oc r="J70">
      <f>'K:\2017\Regulatory Filings\CEC IEPR\supply forms\[CPP Renew + Brown calculation - PA.xlsx]Sheet1'!H18</f>
    </oc>
    <nc r="J70">
      <v>132.32565457952609</v>
    </nc>
  </rcc>
  <rcc rId="4657" sId="2" numFmtId="4">
    <oc r="K70">
      <f>'K:\2017\Regulatory Filings\CEC IEPR\supply forms\[CPP Renew + Brown calculation - PA.xlsx]Sheet1'!I18</f>
    </oc>
    <nc r="K70">
      <v>132.80397141534087</v>
    </nc>
  </rcc>
  <rcc rId="4658" sId="2" numFmtId="4">
    <oc r="L70">
      <f>'K:\2017\Regulatory Filings\CEC IEPR\supply forms\[CPP Renew + Brown calculation - PA.xlsx]Sheet1'!J18</f>
    </oc>
    <nc r="L70">
      <v>133.15159827466866</v>
    </nc>
  </rcc>
  <rcc rId="4659" sId="2" numFmtId="4">
    <oc r="M70">
      <f>'K:\2017\Regulatory Filings\CEC IEPR\supply forms\[CPP Renew + Brown calculation - PA.xlsx]Sheet1'!K18</f>
    </oc>
    <nc r="M70">
      <v>132.86939525717702</v>
    </nc>
  </rcc>
  <rcc rId="4660" sId="2" numFmtId="4">
    <oc r="N70">
      <f>'K:\2017\Regulatory Filings\CEC IEPR\supply forms\[CPP Renew + Brown calculation - PA.xlsx]Sheet1'!L18</f>
    </oc>
    <nc r="N70">
      <v>132.31294560747037</v>
    </nc>
  </rcc>
  <rcc rId="4661" sId="2" numFmtId="4">
    <oc r="E71">
      <f>'K:\2017\Regulatory Filings\CEC IEPR\supply forms\[SMUD_2017_IEPR_Supply_Forms - CF Edits.xlsx]S-1 CRATs'!E80</f>
    </oc>
    <nc r="E71">
      <v>0.1</v>
    </nc>
  </rcc>
  <rcc rId="4662" sId="2" numFmtId="4">
    <oc r="F71">
      <f>'K:\2017\Regulatory Filings\CEC IEPR\supply forms\[SMUD_2017_IEPR_Supply_Forms - CF Edits.xlsx]S-1 CRATs'!F80</f>
    </oc>
    <nc r="F71">
      <v>0.1</v>
    </nc>
  </rcc>
  <rcc rId="4663" sId="2" numFmtId="4">
    <oc r="G71">
      <f>'K:\2017\Regulatory Filings\CEC IEPR\supply forms\[SMUD_2017_IEPR_Supply_Forms - CF Edits.xlsx]S-1 CRATs'!G80</f>
    </oc>
    <nc r="G71">
      <v>0.1</v>
    </nc>
  </rcc>
  <rcc rId="4664" sId="2" numFmtId="4">
    <oc r="H71">
      <f>'K:\2017\Regulatory Filings\CEC IEPR\supply forms\[SMUD_2017_IEPR_Supply_Forms - CF Edits.xlsx]S-1 CRATs'!H80</f>
    </oc>
    <nc r="H71">
      <v>0.1</v>
    </nc>
  </rcc>
  <rcc rId="4665" sId="2" numFmtId="4">
    <oc r="E72">
      <f>'K:\2017\Regulatory Filings\CEC IEPR\supply forms\[SMUD_2017_IEPR_Supply_Forms - CF Edits.xlsx]S-1 CRATs'!E81</f>
    </oc>
    <nc r="E72">
      <v>0.5</v>
    </nc>
  </rcc>
  <rcc rId="4666" sId="2" numFmtId="4">
    <oc r="F72">
      <f>'K:\2017\Regulatory Filings\CEC IEPR\supply forms\[SMUD_2017_IEPR_Supply_Forms - CF Edits.xlsx]S-1 CRATs'!F81</f>
    </oc>
    <nc r="F72">
      <v>0.5</v>
    </nc>
  </rcc>
  <rcc rId="4667" sId="2" numFmtId="4">
    <oc r="G72">
      <f>'K:\2017\Regulatory Filings\CEC IEPR\supply forms\[SMUD_2017_IEPR_Supply_Forms - CF Edits.xlsx]S-1 CRATs'!G81</f>
    </oc>
    <nc r="G72">
      <v>0.5</v>
    </nc>
  </rcc>
  <rcc rId="4668" sId="2" numFmtId="4">
    <oc r="H72">
      <f>'K:\2017\Regulatory Filings\CEC IEPR\supply forms\[SMUD_2017_IEPR_Supply_Forms - CF Edits.xlsx]S-1 CRATs'!H81</f>
    </oc>
    <nc r="H72">
      <v>0.5</v>
    </nc>
  </rcc>
  <rcc rId="4669" sId="2" numFmtId="4">
    <oc r="E73">
      <f>'K:\2017\Regulatory Filings\CEC IEPR\supply forms\[SMUD_2017_IEPR_Supply_Forms - CF Edits.xlsx]S-1 CRATs'!E82</f>
    </oc>
    <nc r="E73">
      <v>83</v>
    </nc>
  </rcc>
  <rcc rId="4670" sId="2" numFmtId="4">
    <oc r="F73">
      <f>'K:\2017\Regulatory Filings\CEC IEPR\supply forms\[SMUD_2017_IEPR_Supply_Forms - CF Edits.xlsx]S-1 CRATs'!F82</f>
    </oc>
    <nc r="F73">
      <v>83</v>
    </nc>
  </rcc>
  <rcc rId="4671" sId="2" numFmtId="4">
    <oc r="G73">
      <f>'K:\2017\Regulatory Filings\CEC IEPR\supply forms\[SMUD_2017_IEPR_Supply_Forms - CF Edits.xlsx]S-1 CRATs'!G82</f>
    </oc>
    <nc r="G73">
      <v>83</v>
    </nc>
  </rcc>
  <rcc rId="4672" sId="2" numFmtId="4">
    <oc r="H73">
      <f>'K:\2017\Regulatory Filings\CEC IEPR\supply forms\[SMUD_2017_IEPR_Supply_Forms - CF Edits.xlsx]S-1 CRATs'!H82</f>
    </oc>
    <nc r="H73">
      <v>83</v>
    </nc>
  </rcc>
  <rcc rId="4673" sId="2" numFmtId="4">
    <oc r="E74">
      <f>'K:\2017\Regulatory Filings\CEC IEPR\supply forms\[SMUD_2017_IEPR_Supply_Forms - CF Edits.xlsx]S-1 CRATs'!E83</f>
    </oc>
    <nc r="E74">
      <v>0.7</v>
    </nc>
  </rcc>
  <rcc rId="4674" sId="2" numFmtId="4">
    <oc r="F74">
      <f>'K:\2017\Regulatory Filings\CEC IEPR\supply forms\[SMUD_2017_IEPR_Supply_Forms - CF Edits.xlsx]S-1 CRATs'!F83</f>
    </oc>
    <nc r="F74">
      <v>55</v>
    </nc>
  </rcc>
  <rcc rId="4675" sId="2" numFmtId="4">
    <oc r="G74">
      <f>'K:\2017\Regulatory Filings\CEC IEPR\supply forms\[SMUD_2017_IEPR_Supply_Forms - CF Edits.xlsx]S-1 CRATs'!G83</f>
    </oc>
    <nc r="G74">
      <v>55</v>
    </nc>
  </rcc>
  <rcc rId="4676" sId="2" numFmtId="4">
    <oc r="H74">
      <f>'K:\2017\Regulatory Filings\CEC IEPR\supply forms\[SMUD_2017_IEPR_Supply_Forms - CF Edits.xlsx]S-1 CRATs'!H83</f>
    </oc>
    <nc r="H74">
      <v>55</v>
    </nc>
  </rcc>
  <rcc rId="4677" sId="2" numFmtId="4">
    <oc r="E75">
      <f>'K:\2017\Regulatory Filings\CEC IEPR\supply forms\[SMUD_2017_IEPR_Supply_Forms - CF Edits.xlsx]S-1 CRATs'!E84</f>
    </oc>
    <nc r="E75">
      <v>0.8</v>
    </nc>
  </rcc>
  <rcc rId="4678" sId="2" numFmtId="4">
    <oc r="F75">
      <f>'K:\2017\Regulatory Filings\CEC IEPR\supply forms\[SMUD_2017_IEPR_Supply_Forms - CF Edits.xlsx]S-1 CRATs'!F84</f>
    </oc>
    <nc r="F75">
      <v>0.8</v>
    </nc>
  </rcc>
  <rcc rId="4679" sId="2" numFmtId="4">
    <oc r="G75">
      <f>'K:\2017\Regulatory Filings\CEC IEPR\supply forms\[SMUD_2017_IEPR_Supply_Forms - CF Edits.xlsx]S-1 CRATs'!G84</f>
    </oc>
    <nc r="G75">
      <v>0.8</v>
    </nc>
  </rcc>
  <rcc rId="4680" sId="2" numFmtId="4">
    <oc r="H75">
      <f>'K:\2017\Regulatory Filings\CEC IEPR\supply forms\[SMUD_2017_IEPR_Supply_Forms - CF Edits.xlsx]S-1 CRATs'!H84</f>
    </oc>
    <nc r="H75">
      <v>0.8</v>
    </nc>
  </rcc>
  <rcc rId="4681" sId="2" numFmtId="4">
    <oc r="E76">
      <f>'K:\2017\Regulatory Filings\CEC IEPR\supply forms\[SMUD_2017_IEPR_Supply_Forms - CF Edits.xlsx]S-1 CRATs'!E85</f>
    </oc>
    <nc r="E76">
      <v>8</v>
    </nc>
  </rcc>
  <rcc rId="4682" sId="2" numFmtId="4">
    <oc r="F76">
      <f>'K:\2017\Regulatory Filings\CEC IEPR\supply forms\[SMUD_2017_IEPR_Supply_Forms - CF Edits.xlsx]S-1 CRATs'!F85</f>
    </oc>
    <nc r="F76">
      <v>8</v>
    </nc>
  </rcc>
  <rcc rId="4683" sId="2" numFmtId="4">
    <oc r="G76">
      <f>'K:\2017\Regulatory Filings\CEC IEPR\supply forms\[SMUD_2017_IEPR_Supply_Forms - CF Edits.xlsx]S-1 CRATs'!G85</f>
    </oc>
    <nc r="G76">
      <v>8</v>
    </nc>
  </rcc>
  <rcc rId="4684" sId="2" numFmtId="4">
    <oc r="H76">
      <f>'K:\2017\Regulatory Filings\CEC IEPR\supply forms\[SMUD_2017_IEPR_Supply_Forms - CF Edits.xlsx]S-1 CRATs'!H85</f>
    </oc>
    <nc r="H76">
      <v>74</v>
    </nc>
  </rcc>
  <rcc rId="4685" sId="2" numFmtId="4">
    <oc r="E77">
      <f>'K:\2017\Regulatory Filings\CEC IEPR\supply forms\[SMUD_2017_IEPR_Supply_Forms - CF Edits.xlsx]S-1 CRATs'!E86</f>
    </oc>
    <nc r="E77">
      <v>0</v>
    </nc>
  </rcc>
  <rcc rId="4686" sId="2" numFmtId="4">
    <oc r="F77">
      <f>'K:\2017\Regulatory Filings\CEC IEPR\supply forms\[SMUD_2017_IEPR_Supply_Forms - CF Edits.xlsx]S-1 CRATs'!F86</f>
    </oc>
    <nc r="F77">
      <v>0</v>
    </nc>
  </rcc>
  <rcc rId="4687" sId="2" numFmtId="4">
    <oc r="G77">
      <f>'K:\2017\Regulatory Filings\CEC IEPR\supply forms\[SMUD_2017_IEPR_Supply_Forms - CF Edits.xlsx]S-1 CRATs'!G86</f>
    </oc>
    <nc r="G77">
      <v>71</v>
    </nc>
  </rcc>
  <rcc rId="4688" sId="2" numFmtId="4">
    <oc r="H77">
      <f>'K:\2017\Regulatory Filings\CEC IEPR\supply forms\[SMUD_2017_IEPR_Supply_Forms - CF Edits.xlsx]S-1 CRATs'!H86</f>
    </oc>
    <nc r="H77">
      <v>71</v>
    </nc>
  </rcc>
  <rcc rId="4689" sId="2" numFmtId="4">
    <oc r="C29">
      <f>495-C70</f>
    </oc>
    <nc r="C29">
      <v>436.27281808203344</v>
    </nc>
  </rcc>
  <rcc rId="4690" sId="2" numFmtId="4">
    <oc r="D29">
      <f>495-D70</f>
    </oc>
    <nc r="D29">
      <v>428.68743271474699</v>
    </nc>
  </rcc>
  <rcc rId="4691" sId="2" numFmtId="4">
    <oc r="E29">
      <f>'K:\2017\Regulatory Filings\CEC IEPR\supply forms\[SMUD_2017_IEPR_Supply_Forms - CF Edits.xlsx]S-1 CRATs'!E29</f>
    </oc>
    <nc r="E29">
      <v>432.3981678496674</v>
    </nc>
  </rcc>
  <rcc rId="4692" sId="2" numFmtId="4">
    <oc r="F29">
      <f>'K:\2017\Regulatory Filings\CEC IEPR\supply forms\[SMUD_2017_IEPR_Supply_Forms - CF Edits.xlsx]S-1 CRATs'!F29</f>
    </oc>
    <nc r="F29">
      <v>411.35060133909678</v>
    </nc>
  </rcc>
  <rcc rId="4693" sId="2" numFmtId="4">
    <oc r="G29">
      <f>'K:\2017\Regulatory Filings\CEC IEPR\supply forms\[SMUD_2017_IEPR_Supply_Forms - CF Edits.xlsx]S-1 CRATs'!G29</f>
    </oc>
    <nc r="G29">
      <v>413.46305929871266</v>
    </nc>
  </rcc>
  <rcc rId="4694" sId="2" numFmtId="4">
    <oc r="H29">
      <f>'K:\2017\Regulatory Filings\CEC IEPR\supply forms\[SMUD_2017_IEPR_Supply_Forms - CF Edits.xlsx]S-1 CRATs'!H29</f>
    </oc>
    <nc r="H29">
      <v>371.85433897820326</v>
    </nc>
  </rcc>
  <rcc rId="4695" sId="2" numFmtId="4">
    <oc r="I29">
      <f>'K:\2017\Regulatory Filings\CEC IEPR\supply forms\[CPP Renew + Brown calculation - PA.xlsx]Sheet1'!G19</f>
    </oc>
    <nc r="I29">
      <v>372.75857804898192</v>
    </nc>
  </rcc>
  <rcc rId="4696" sId="2" numFmtId="4">
    <oc r="J29">
      <f>'K:\2017\Regulatory Filings\CEC IEPR\supply forms\[CPP Renew + Brown calculation - PA.xlsx]Sheet1'!H19</f>
    </oc>
    <nc r="J29">
      <v>362.67434542047391</v>
    </nc>
  </rcc>
  <rcc rId="4697" sId="2" numFmtId="4">
    <oc r="K29">
      <f>'K:\2017\Regulatory Filings\CEC IEPR\supply forms\[CPP Renew + Brown calculation - PA.xlsx]Sheet1'!I19</f>
    </oc>
    <nc r="K29">
      <v>362.19602858465913</v>
    </nc>
  </rcc>
  <rcc rId="4698" sId="2" numFmtId="4">
    <oc r="L29">
      <f>'K:\2017\Regulatory Filings\CEC IEPR\supply forms\[CPP Renew + Brown calculation - PA.xlsx]Sheet1'!J19</f>
    </oc>
    <nc r="L29">
      <v>361.84840172533131</v>
    </nc>
  </rcc>
  <rcc rId="4699" sId="2" numFmtId="4">
    <oc r="M29">
      <f>'K:\2017\Regulatory Filings\CEC IEPR\supply forms\[CPP Renew + Brown calculation - PA.xlsx]Sheet1'!K19</f>
    </oc>
    <nc r="M29">
      <v>362.13060474282298</v>
    </nc>
  </rcc>
  <rcc rId="4700" sId="2" numFmtId="4">
    <oc r="N29">
      <f>'K:\2017\Regulatory Filings\CEC IEPR\supply forms\[CPP Renew + Brown calculation - PA.xlsx]Sheet1'!L19</f>
    </oc>
    <nc r="N29">
      <v>362.6870543925296</v>
    </nc>
  </rcc>
  <rcc rId="4701" sId="2" numFmtId="4">
    <oc r="E30">
      <f>'K:\2017\Regulatory Filings\CEC IEPR\supply forms\[SMUD_2017_IEPR_Supply_Forms - CF Edits.xlsx]S-1 CRATs'!E30</f>
    </oc>
    <nc r="E30">
      <v>103</v>
    </nc>
  </rcc>
  <rcc rId="4702" sId="2" numFmtId="4">
    <oc r="F30">
      <f>'K:\2017\Regulatory Filings\CEC IEPR\supply forms\[SMUD_2017_IEPR_Supply_Forms - CF Edits.xlsx]S-1 CRATs'!F30</f>
    </oc>
    <nc r="F30">
      <v>103</v>
    </nc>
  </rcc>
  <rcc rId="4703" sId="2" numFmtId="4">
    <oc r="G30">
      <f>'K:\2017\Regulatory Filings\CEC IEPR\supply forms\[SMUD_2017_IEPR_Supply_Forms - CF Edits.xlsx]S-1 CRATs'!G30</f>
    </oc>
    <nc r="G30">
      <v>103</v>
    </nc>
  </rcc>
  <rcc rId="4704" sId="2" numFmtId="4">
    <oc r="H30">
      <f>'K:\2017\Regulatory Filings\CEC IEPR\supply forms\[SMUD_2017_IEPR_Supply_Forms - CF Edits.xlsx]S-1 CRATs'!H30</f>
    </oc>
    <nc r="H30">
      <v>103</v>
    </nc>
  </rcc>
  <rcc rId="4705" sId="2" numFmtId="4">
    <oc r="E31">
      <f>'K:\2017\Regulatory Filings\CEC IEPR\supply forms\[SMUD_2017_IEPR_Supply_Forms - CF Edits.xlsx]S-1 CRATs'!E31</f>
    </oc>
    <nc r="E31">
      <v>182</v>
    </nc>
  </rcc>
  <rcc rId="4706" sId="2" numFmtId="4">
    <oc r="F31">
      <f>'K:\2017\Regulatory Filings\CEC IEPR\supply forms\[SMUD_2017_IEPR_Supply_Forms - CF Edits.xlsx]S-1 CRATs'!F31</f>
    </oc>
    <nc r="F31">
      <v>182</v>
    </nc>
  </rcc>
  <rcc rId="4707" sId="2" numFmtId="4">
    <oc r="G31">
      <f>'K:\2017\Regulatory Filings\CEC IEPR\supply forms\[SMUD_2017_IEPR_Supply_Forms - CF Edits.xlsx]S-1 CRATs'!G31</f>
    </oc>
    <nc r="G31">
      <v>182</v>
    </nc>
  </rcc>
  <rcc rId="4708" sId="2" numFmtId="4">
    <oc r="H31">
      <f>'K:\2017\Regulatory Filings\CEC IEPR\supply forms\[SMUD_2017_IEPR_Supply_Forms - CF Edits.xlsx]S-1 CRATs'!H31</f>
    </oc>
    <nc r="H31">
      <v>182</v>
    </nc>
  </rcc>
  <rcc rId="4709" sId="2" numFmtId="4">
    <oc r="E32">
      <f>'K:\2017\Regulatory Filings\CEC IEPR\supply forms\[SMUD_2017_IEPR_Supply_Forms - CF Edits.xlsx]S-1 CRATs'!E32</f>
    </oc>
    <nc r="E32">
      <v>72</v>
    </nc>
  </rcc>
  <rcc rId="4710" sId="2" numFmtId="4">
    <oc r="F32">
      <f>'K:\2017\Regulatory Filings\CEC IEPR\supply forms\[SMUD_2017_IEPR_Supply_Forms - CF Edits.xlsx]S-1 CRATs'!F32</f>
    </oc>
    <nc r="F32">
      <v>72</v>
    </nc>
  </rcc>
  <rcc rId="4711" sId="2" numFmtId="4">
    <oc r="G32">
      <f>'K:\2017\Regulatory Filings\CEC IEPR\supply forms\[SMUD_2017_IEPR_Supply_Forms - CF Edits.xlsx]S-1 CRATs'!G32</f>
    </oc>
    <nc r="G32">
      <v>72</v>
    </nc>
  </rcc>
  <rcc rId="4712" sId="2" numFmtId="4">
    <oc r="H32">
      <f>'K:\2017\Regulatory Filings\CEC IEPR\supply forms\[SMUD_2017_IEPR_Supply_Forms - CF Edits.xlsx]S-1 CRATs'!H32</f>
    </oc>
    <nc r="H32">
      <v>72</v>
    </nc>
  </rcc>
  <rcc rId="4713" sId="2" numFmtId="4">
    <oc r="E33">
      <f>'K:\2017\Regulatory Filings\CEC IEPR\supply forms\[SMUD_2017_IEPR_Supply_Forms - CF Edits.xlsx]S-1 CRATs'!E33</f>
    </oc>
    <nc r="E33">
      <v>160</v>
    </nc>
  </rcc>
  <rcc rId="4714" sId="2" numFmtId="4">
    <oc r="F33">
      <f>'K:\2017\Regulatory Filings\CEC IEPR\supply forms\[SMUD_2017_IEPR_Supply_Forms - CF Edits.xlsx]S-1 CRATs'!F33</f>
    </oc>
    <nc r="F33">
      <v>160</v>
    </nc>
  </rcc>
  <rcc rId="4715" sId="2" numFmtId="4">
    <oc r="G33">
      <f>'K:\2017\Regulatory Filings\CEC IEPR\supply forms\[SMUD_2017_IEPR_Supply_Forms - CF Edits.xlsx]S-1 CRATs'!G33</f>
    </oc>
    <nc r="G33">
      <v>160</v>
    </nc>
  </rcc>
  <rcc rId="4716" sId="2" numFmtId="4">
    <oc r="H33">
      <f>'K:\2017\Regulatory Filings\CEC IEPR\supply forms\[SMUD_2017_IEPR_Supply_Forms - CF Edits.xlsx]S-1 CRATs'!H33</f>
    </oc>
    <nc r="H33">
      <v>160</v>
    </nc>
  </rcc>
  <rcc rId="4717" sId="2" numFmtId="4">
    <oc r="E11">
      <f>'K:\2017\Regulatory Filings\CEC IEPR\supply forms\[CEC Iepr 2017 supply forms 1 and 2 - from Nate.xlsx]summary irp forecast 2-23'!AE30</f>
    </oc>
    <nc r="E11">
      <v>2934.9661414699945</v>
    </nc>
  </rcc>
  <rcc rId="4718" sId="2" numFmtId="4">
    <oc r="F11">
      <f>'K:\2017\Regulatory Filings\CEC IEPR\supply forms\[CEC Iepr 2017 supply forms 1 and 2 - from Nate.xlsx]summary irp forecast 2-23'!AF30</f>
    </oc>
    <nc r="F11">
      <v>2942.2217092593546</v>
    </nc>
  </rcc>
  <rcc rId="4719" sId="2" numFmtId="4">
    <oc r="G11">
      <f>'K:\2017\Regulatory Filings\CEC IEPR\supply forms\[CEC Iepr 2017 supply forms 1 and 2 - from Nate.xlsx]summary irp forecast 2-23'!AG30</f>
    </oc>
    <nc r="G11">
      <v>2891.1213719115731</v>
    </nc>
  </rcc>
  <rcc rId="4720" sId="2" numFmtId="4">
    <oc r="H11">
      <f>'K:\2017\Regulatory Filings\CEC IEPR\supply forms\[CEC Iepr 2017 supply forms 1 and 2 - from Nate.xlsx]summary irp forecast 2-23'!AH30</f>
    </oc>
    <nc r="H11">
      <v>2900.2355562239923</v>
    </nc>
  </rcc>
  <rcc rId="4721" sId="2" numFmtId="4">
    <oc r="I11">
      <f>'K:\2017\Regulatory Filings\CEC IEPR\supply forms\[CEC Iepr 2017 supply forms 1 and 2 - from Nate.xlsx]summary irp forecast 2-23'!AI30</f>
    </oc>
    <nc r="I11">
      <v>2942.0217467681596</v>
    </nc>
  </rcc>
  <rcc rId="4722" sId="2" numFmtId="4">
    <oc r="J11">
      <f>'K:\2017\Regulatory Filings\CEC IEPR\supply forms\[CEC Iepr 2017 supply forms 1 and 2 - from Nate.xlsx]summary irp forecast 2-23'!AJ30</f>
    </oc>
    <nc r="J11">
      <v>2960.7498644110747</v>
    </nc>
  </rcc>
  <rcc rId="4723" sId="2" numFmtId="4">
    <oc r="K11">
      <f>'K:\2017\Regulatory Filings\CEC IEPR\supply forms\[CEC Iepr 2017 supply forms 1 and 2 - from Nate.xlsx]summary irp forecast 2-23'!AK30</f>
    </oc>
    <nc r="K11">
      <v>2976.8624225609506</v>
    </nc>
  </rcc>
  <rcc rId="4724" sId="2" numFmtId="4">
    <oc r="L11">
      <f>'K:\2017\Regulatory Filings\CEC IEPR\supply forms\[CEC Iepr 2017 supply forms 1 and 2 - from Nate.xlsx]summary irp forecast 2-23'!AL30</f>
    </oc>
    <nc r="L11">
      <v>2983.7637036652359</v>
    </nc>
  </rcc>
  <rcc rId="4725" sId="2" numFmtId="4">
    <oc r="M11">
      <f>'K:\2017\Regulatory Filings\CEC IEPR\supply forms\[CEC Iepr 2017 supply forms 1 and 2 - from Nate.xlsx]summary irp forecast 2-23'!AM30</f>
    </oc>
    <nc r="M11">
      <v>3001.4387810922713</v>
    </nc>
  </rcc>
  <rcc rId="4726" sId="2" numFmtId="4">
    <oc r="N11">
      <f>'K:\2017\Regulatory Filings\CEC IEPR\supply forms\[CEC Iepr 2017 supply forms 1 and 2 - from Nate.xlsx]summary irp forecast 2-23'!AN30</f>
    </oc>
    <nc r="N11">
      <v>3017.4213478571119</v>
    </nc>
  </rcc>
  <rcc rId="4727" sId="2" numFmtId="4">
    <oc r="E18">
      <f>'K:\2017\Regulatory Filings\CEC IEPR\supply forms\[CEC Iepr 2017 supply forms 1 and 2 - from Nate.xlsx]form s1'!E18</f>
    </oc>
    <nc r="E18">
      <v>-68.5</v>
    </nc>
  </rcc>
  <rcc rId="4728" sId="2" numFmtId="4">
    <oc r="F18">
      <f>'K:\2017\Regulatory Filings\CEC IEPR\supply forms\[CEC Iepr 2017 supply forms 1 and 2 - from Nate.xlsx]form s1'!F18</f>
    </oc>
    <nc r="F18">
      <v>-73.5</v>
    </nc>
  </rcc>
  <rcc rId="4729" sId="2" numFmtId="4">
    <oc r="G18">
      <f>'K:\2017\Regulatory Filings\CEC IEPR\supply forms\[CEC Iepr 2017 supply forms 1 and 2 - from Nate.xlsx]form s1'!G18</f>
    </oc>
    <nc r="G18">
      <v>-76</v>
    </nc>
  </rcc>
  <rcc rId="4730" sId="2" numFmtId="4">
    <oc r="H18">
      <f>'K:\2017\Regulatory Filings\CEC IEPR\supply forms\[CEC Iepr 2017 supply forms 1 and 2 - from Nate.xlsx]form s1'!H18</f>
    </oc>
    <nc r="H18">
      <v>-78.5</v>
    </nc>
  </rcc>
  <rcc rId="4731" sId="2" numFmtId="4">
    <oc r="I18">
      <f>'K:\2017\Regulatory Filings\CEC IEPR\supply forms\[CEC Iepr 2017 supply forms 1 and 2 - from Nate.xlsx]form s1'!I18</f>
    </oc>
    <nc r="I18">
      <v>-78</v>
    </nc>
  </rcc>
  <rcc rId="4732" sId="2" numFmtId="4">
    <oc r="J18">
      <f>'K:\2017\Regulatory Filings\CEC IEPR\supply forms\[CEC Iepr 2017 supply forms 1 and 2 - from Nate.xlsx]form s1'!J18</f>
    </oc>
    <nc r="J18">
      <v>-77</v>
    </nc>
  </rcc>
  <rcc rId="4733" sId="2" numFmtId="4">
    <oc r="K18">
      <f>'K:\2017\Regulatory Filings\CEC IEPR\supply forms\[CEC Iepr 2017 supply forms 1 and 2 - from Nate.xlsx]form s1'!K18</f>
    </oc>
    <nc r="K18">
      <v>-76</v>
    </nc>
  </rcc>
  <rcc rId="4734" sId="2" numFmtId="4">
    <oc r="L18">
      <f>'K:\2017\Regulatory Filings\CEC IEPR\supply forms\[CEC Iepr 2017 supply forms 1 and 2 - from Nate.xlsx]form s1'!L18</f>
    </oc>
    <nc r="L18">
      <v>-75</v>
    </nc>
  </rcc>
  <rcc rId="4735" sId="2" numFmtId="4">
    <oc r="M18">
      <f>'K:\2017\Regulatory Filings\CEC IEPR\supply forms\[CEC Iepr 2017 supply forms 1 and 2 - from Nate.xlsx]form s1'!M18</f>
    </oc>
    <nc r="M18">
      <v>-74</v>
    </nc>
  </rcc>
  <rcc rId="4736" sId="2" numFmtId="4">
    <oc r="N18">
      <f>'K:\2017\Regulatory Filings\CEC IEPR\supply forms\[CEC Iepr 2017 supply forms 1 and 2 - from Nate.xlsx]form s1'!N18</f>
    </oc>
    <nc r="N18">
      <v>-73</v>
    </nc>
  </rcc>
  <rcmt sheetId="2" cell="C11" guid="{00000000-0000-0000-0000-000000000000}" action="delete" author="Piyush Amin"/>
  <rcmt sheetId="2" cell="D11" guid="{00000000-0000-0000-0000-000000000000}" action="delete" author="Piyush Amin"/>
  <rfmt sheetId="2" sqref="E55:N82">
    <dxf>
      <fill>
        <patternFill patternType="none">
          <bgColor auto="1"/>
        </patternFill>
      </fill>
    </dxf>
  </rfmt>
  <rfmt sheetId="2" sqref="E29:N33">
    <dxf>
      <fill>
        <patternFill patternType="none">
          <bgColor auto="1"/>
        </patternFill>
      </fill>
    </dxf>
  </rfmt>
  <rfmt sheetId="3" sqref="E11:N84">
    <dxf>
      <fill>
        <patternFill patternType="none">
          <bgColor auto="1"/>
        </patternFill>
      </fill>
    </dxf>
  </rfmt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7" sId="2" numFmtId="4">
    <oc r="C99">
      <v>0</v>
    </oc>
    <nc r="C99">
      <v>1.66</v>
    </nc>
  </rcc>
  <rcc rId="4738" sId="2" numFmtId="4">
    <oc r="D99">
      <v>0</v>
    </oc>
    <nc r="D99">
      <v>3.35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2" customView="1" name="Z_E53FAAE4_DC2A_4306_B729_FA30C476A7AE_.wvu.Rows" hidden="1" oldHidden="1">
    <formula>'S-1 CRATs'!$45:$51</formula>
    <oldFormula>'S-1 CRATs'!$45:$51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3" customView="1" name="Z_E53FAAE4_DC2A_4306_B729_FA30C476A7AE_.wvu.Rows" hidden="1" oldHidden="1">
    <formula>'S-2 Energy Balance'!$45:$51</formula>
    <oldFormula>'S-2 Energy Balance'!$45:$51</oldFormula>
  </rdn>
  <rdn rId="0" localSheetId="5" customView="1" name="Z_E53FAAE4_DC2A_4306_B729_FA30C476A7AE_.wvu.PrintArea" hidden="1" oldHidden="1">
    <formula>'S-5 Table'!$A$1:$AF$11</formula>
    <oldFormula>'S-5 Table'!$A$1:$AF$11</oldFormula>
  </rdn>
  <rdn rId="0" localSheetId="5" customView="1" name="Z_E53FAAE4_DC2A_4306_B729_FA30C476A7AE_.wvu.PrintTitles" hidden="1" oldHidden="1">
    <formula>'S-5 Table'!$8:$8</formula>
    <oldFormula>'S-5 Table'!$8:$8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cv guid="{E53FAAE4-DC2A-4306-B729-FA30C476A7A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" sId="2">
    <oc r="B84" t="inlineStr">
      <is>
        <t>PV: Sholar Share</t>
      </is>
    </oc>
    <nc r="B84" t="inlineStr">
      <is>
        <t>PV: Sholar Share (RS1, RS2, Reccurent)</t>
      </is>
    </nc>
  </rcc>
  <rcc rId="543" sId="2" numFmtId="4">
    <nc r="E84">
      <v>10</v>
    </nc>
  </rcc>
  <rcc rId="544" sId="2" numFmtId="4">
    <nc r="F84">
      <v>70</v>
    </nc>
  </rcc>
  <rcc rId="545" sId="2" numFmtId="4">
    <nc r="G84">
      <v>160</v>
    </nc>
  </rcc>
  <rcc rId="546" sId="2" numFmtId="4">
    <nc r="H84">
      <v>160</v>
    </nc>
  </rcc>
  <rcc rId="547" sId="2" numFmtId="4">
    <nc r="I84">
      <v>160</v>
    </nc>
  </rcc>
  <rcc rId="548" sId="2" numFmtId="4">
    <nc r="J84">
      <v>160</v>
    </nc>
  </rcc>
  <rcc rId="549" sId="2" numFmtId="4">
    <nc r="K84">
      <v>160</v>
    </nc>
  </rcc>
  <rcc rId="550" sId="2" numFmtId="4">
    <nc r="L84">
      <v>160</v>
    </nc>
  </rcc>
  <rcc rId="551" sId="2" numFmtId="4">
    <nc r="M84">
      <v>160</v>
    </nc>
  </rcc>
  <rcc rId="552" sId="2" numFmtId="4">
    <nc r="N84">
      <v>160</v>
    </nc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5">
    <nc r="B17" t="inlineStr">
      <is>
        <t>Landfill Gas; Kiefer Landfill 1</t>
      </is>
    </nc>
  </rcc>
  <rcc rId="559" sId="5">
    <nc r="C17" t="inlineStr">
      <is>
        <t>County of Sacramento</t>
      </is>
    </nc>
  </rcc>
  <rcc rId="560" sId="5">
    <nc r="D17" t="inlineStr">
      <is>
        <t>Unit Contingent</t>
      </is>
    </nc>
  </rcc>
  <rcc rId="561" sId="5">
    <nc r="E17" t="inlineStr">
      <is>
        <t>Kiefer 1 generating unit</t>
      </is>
    </nc>
  </rcc>
  <rcc rId="562" sId="5">
    <nc r="F17" t="inlineStr">
      <is>
        <t>N/A</t>
      </is>
    </nc>
  </rcc>
  <rcc rId="563" sId="5">
    <nc r="G17" t="inlineStr">
      <is>
        <t>E0203</t>
      </is>
    </nc>
  </rcc>
  <rcc rId="564" sId="5" numFmtId="19">
    <nc r="H17">
      <v>55766</v>
    </nc>
  </rcc>
  <rcc rId="565" sId="5">
    <nc r="I17" t="inlineStr">
      <is>
        <t>Operational</t>
      </is>
    </nc>
  </rcc>
  <rcc rId="566" sId="5">
    <nc r="J17" t="inlineStr">
      <is>
        <t>Sacramento County</t>
      </is>
    </nc>
  </rcc>
  <rcc rId="567" sId="5">
    <nc r="K17" t="inlineStr">
      <is>
        <t>BANC</t>
      </is>
    </nc>
  </rcc>
  <rcc rId="568" sId="5">
    <nc r="M17" t="inlineStr">
      <is>
        <t>SMUD Control Area</t>
      </is>
    </nc>
  </rcc>
  <rcc rId="569" sId="5" numFmtId="19">
    <nc r="N17">
      <v>41974</v>
    </nc>
  </rcc>
  <rcc rId="570" sId="5" numFmtId="19">
    <nc r="O17">
      <v>46022</v>
    </nc>
  </rcc>
  <rcc rId="571" sId="5">
    <nc r="P17" t="inlineStr">
      <is>
        <t>8.3 MW</t>
      </is>
    </nc>
  </rcc>
  <rcc rId="572" sId="5">
    <nc r="Q17" t="inlineStr">
      <is>
        <t>Firm</t>
      </is>
    </nc>
  </rcc>
  <rcc rId="573" sId="5">
    <nc r="R17" t="inlineStr">
      <is>
        <t>7X24</t>
      </is>
    </nc>
  </rcc>
  <rcc rId="574" sId="5">
    <nc r="S17" t="inlineStr">
      <is>
        <t>Yes</t>
      </is>
    </nc>
  </rcc>
  <rcc rId="575" sId="5">
    <nc r="T17" t="inlineStr">
      <is>
        <t>Yes</t>
      </is>
    </nc>
  </rcc>
  <rcc rId="576" sId="5">
    <nc r="U17" t="inlineStr">
      <is>
        <t>Seller &amp; Buyer events of default</t>
      </is>
    </nc>
  </rcc>
  <rcc rId="577" sId="5">
    <nc r="V17" t="inlineStr">
      <is>
        <t>Certified renewable</t>
      </is>
    </nc>
  </rcc>
  <rcc rId="578" sId="5">
    <nc r="B18" t="inlineStr">
      <is>
        <t>Landfill Gas; Kiefer Landfill 2</t>
      </is>
    </nc>
  </rcc>
  <rcc rId="579" sId="5">
    <nc r="C18" t="inlineStr">
      <is>
        <t>Kiefer Landfill Gen 2 LLC</t>
      </is>
    </nc>
  </rcc>
  <rcc rId="580" sId="5">
    <nc r="D18" t="inlineStr">
      <is>
        <t>Unit Contingent</t>
      </is>
    </nc>
  </rcc>
  <rcc rId="581" sId="5">
    <nc r="E18" t="inlineStr">
      <is>
        <t>Kiefer 2 generating unit</t>
      </is>
    </nc>
  </rcc>
  <rcc rId="582" sId="5">
    <nc r="F18" t="inlineStr">
      <is>
        <t>N/A</t>
      </is>
    </nc>
  </rcc>
  <rcc rId="583" sId="5">
    <nc r="G18" t="inlineStr">
      <is>
        <t>E0203</t>
      </is>
    </nc>
  </rcc>
  <rcc rId="584" sId="5" numFmtId="19">
    <nc r="H18">
      <v>55766</v>
    </nc>
  </rcc>
  <rcc rId="585" sId="5">
    <nc r="I18" t="inlineStr">
      <is>
        <t>Operational</t>
      </is>
    </nc>
  </rcc>
  <rcc rId="586" sId="5">
    <nc r="J18" t="inlineStr">
      <is>
        <t>Sacramento County</t>
      </is>
    </nc>
  </rcc>
  <rcc rId="587" sId="5">
    <nc r="K18" t="inlineStr">
      <is>
        <t>BANC</t>
      </is>
    </nc>
  </rcc>
  <rcc rId="588" sId="5">
    <nc r="M18" t="inlineStr">
      <is>
        <t>SMUD Control Area</t>
      </is>
    </nc>
  </rcc>
  <rcc rId="589" sId="5" numFmtId="19">
    <nc r="N18">
      <v>42453</v>
    </nc>
  </rcc>
  <rcc rId="590" sId="5" numFmtId="19">
    <nc r="O18">
      <v>46104</v>
    </nc>
  </rcc>
  <rcc rId="591" sId="5">
    <nc r="P18" t="inlineStr">
      <is>
        <t>5.7 MW</t>
      </is>
    </nc>
  </rcc>
  <rcc rId="592" sId="5">
    <nc r="Q18" t="inlineStr">
      <is>
        <t>Firm</t>
      </is>
    </nc>
  </rcc>
  <rcc rId="593" sId="5">
    <nc r="R18" t="inlineStr">
      <is>
        <t>7X24</t>
      </is>
    </nc>
  </rcc>
  <rcc rId="594" sId="5">
    <nc r="S18" t="inlineStr">
      <is>
        <t>Yes</t>
      </is>
    </nc>
  </rcc>
  <rcc rId="595" sId="5">
    <nc r="T18" t="inlineStr">
      <is>
        <t>Yes</t>
      </is>
    </nc>
  </rcc>
  <rcc rId="596" sId="5">
    <nc r="U18" t="inlineStr">
      <is>
        <t>Seller &amp; Buyer events of default</t>
      </is>
    </nc>
  </rcc>
  <rcc rId="597" sId="5">
    <nc r="V18" t="inlineStr">
      <is>
        <t>Certified renewable</t>
      </is>
    </nc>
  </rcc>
  <rcc rId="598" sId="5">
    <nc r="B19" t="inlineStr">
      <is>
        <t>Landfill Gas; MM Yolo Power</t>
      </is>
    </nc>
  </rcc>
  <rcc rId="599" sId="5">
    <nc r="C19" t="inlineStr">
      <is>
        <t>MM Yolo Power LLC</t>
      </is>
    </nc>
  </rcc>
  <rcc rId="600" sId="5">
    <nc r="D19" t="inlineStr">
      <is>
        <t>Unit Contingent; LD Contract</t>
      </is>
    </nc>
  </rcc>
  <rcc rId="601" sId="5">
    <nc r="E19" t="inlineStr">
      <is>
        <t>Yolo County Landfill Gen Facility</t>
      </is>
    </nc>
  </rcc>
  <rcc rId="602" sId="5">
    <nc r="F19" t="inlineStr">
      <is>
        <t>DAVIS_7_MNMETH</t>
      </is>
    </nc>
  </rcc>
  <rcc rId="603" sId="5">
    <nc r="G19" t="inlineStr">
      <is>
        <t>E0154</t>
      </is>
    </nc>
  </rcc>
  <rcc rId="604" sId="5">
    <nc r="H19" t="inlineStr">
      <is>
        <t>54567</t>
      </is>
    </nc>
  </rcc>
  <rcc rId="605" sId="5">
    <nc r="I19" t="inlineStr">
      <is>
        <t>Operational</t>
      </is>
    </nc>
  </rcc>
  <rcc rId="606" sId="5">
    <nc r="J19" t="inlineStr">
      <is>
        <t>Yolo County Central Landfill</t>
      </is>
    </nc>
  </rcc>
  <rcc rId="607" sId="5">
    <nc r="K19" t="inlineStr">
      <is>
        <t>CAISO</t>
      </is>
    </nc>
  </rcc>
  <rcc rId="608" sId="5">
    <nc r="M19" t="inlineStr">
      <is>
        <t>CAISO NP15</t>
      </is>
    </nc>
  </rcc>
  <rcc rId="609" sId="5" numFmtId="19">
    <nc r="N19">
      <v>38899</v>
    </nc>
  </rcc>
  <rcc rId="610" sId="5" numFmtId="19">
    <nc r="O19">
      <v>46203</v>
    </nc>
  </rcc>
  <rcc rId="611" sId="5">
    <nc r="P19" t="inlineStr">
      <is>
        <t>3.4 MW</t>
      </is>
    </nc>
  </rcc>
  <rcc rId="612" sId="5">
    <nc r="Q19" t="inlineStr">
      <is>
        <t>Per daily pre-schedule</t>
      </is>
    </nc>
  </rcc>
  <rcc rId="613" sId="5">
    <nc r="R19" t="inlineStr">
      <is>
        <t>7X24</t>
      </is>
    </nc>
  </rcc>
  <rcc rId="614" sId="5">
    <nc r="S19" t="inlineStr">
      <is>
        <t>Yes</t>
      </is>
    </nc>
  </rcc>
  <rcc rId="615" sId="5">
    <nc r="T19" t="inlineStr">
      <is>
        <t>No</t>
      </is>
    </nc>
  </rcc>
  <rcc rId="616" sId="5">
    <nc r="U19" t="inlineStr">
      <is>
        <t>&lt;50% capacity factor for any full contract year</t>
      </is>
    </nc>
  </rcc>
  <rcc rId="617" sId="5">
    <nc r="V19" t="inlineStr">
      <is>
        <t>Certified renewable</t>
      </is>
    </nc>
  </rcc>
  <rcc rId="618" sId="5">
    <nc r="B20" t="inlineStr">
      <is>
        <t>Hydro; Camp Far West</t>
      </is>
    </nc>
  </rcc>
  <rcc rId="619" sId="5">
    <nc r="C20" t="inlineStr">
      <is>
        <t>South Sutter Water District</t>
      </is>
    </nc>
  </rcc>
  <rcc rId="620" sId="5">
    <nc r="D20" t="inlineStr">
      <is>
        <t>Yes</t>
      </is>
    </nc>
  </rcc>
  <rcc rId="621" sId="5">
    <nc r="E20" t="inlineStr">
      <is>
        <t>South Sutter Water District Hydroelectric Facility</t>
      </is>
    </nc>
  </rcc>
  <rcc rId="622" sId="5">
    <nc r="F20" t="inlineStr">
      <is>
        <t>CAMPFW_7_FARWST</t>
      </is>
    </nc>
  </rcc>
  <rcc rId="623" sId="5">
    <nc r="G20" t="inlineStr">
      <is>
        <t>H0083</t>
      </is>
    </nc>
  </rcc>
  <rcc rId="624" sId="5">
    <nc r="H20" t="inlineStr">
      <is>
        <t>531</t>
      </is>
    </nc>
  </rcc>
  <rcc rId="625" sId="5">
    <nc r="I20" t="inlineStr">
      <is>
        <t>Operational</t>
      </is>
    </nc>
  </rcc>
  <rcc rId="626" sId="5">
    <nc r="J20" t="inlineStr">
      <is>
        <t>Camp Far West Dam, Yuba County</t>
      </is>
    </nc>
  </rcc>
  <rcc rId="627" sId="5">
    <nc r="K20" t="inlineStr">
      <is>
        <t>CAISO</t>
      </is>
    </nc>
  </rcc>
  <rcc rId="628" sId="5">
    <nc r="M20" t="inlineStr">
      <is>
        <t>CAISO NP15</t>
      </is>
    </nc>
  </rcc>
  <rcc rId="629" sId="5" numFmtId="19">
    <nc r="N20">
      <v>32916</v>
    </nc>
  </rcc>
  <rcc rId="630" sId="5" numFmtId="19">
    <nc r="O20">
      <v>48030</v>
    </nc>
  </rcc>
  <rcc rId="631" sId="5">
    <nc r="P20" t="inlineStr">
      <is>
        <t>8 MW but Form S-1 says only 4 MWs dependable</t>
      </is>
    </nc>
  </rcc>
  <rcc rId="632" sId="5">
    <nc r="Q20" t="inlineStr">
      <is>
        <t>As Delivered</t>
      </is>
    </nc>
  </rcc>
  <rcc rId="633" sId="5">
    <nc r="R20" t="inlineStr">
      <is>
        <t>7X24</t>
      </is>
    </nc>
  </rcc>
  <rcc rId="634" sId="5">
    <nc r="S20" t="inlineStr">
      <is>
        <t>Yes</t>
      </is>
    </nc>
  </rcc>
  <rcc rId="635" sId="5">
    <nc r="T20" t="inlineStr">
      <is>
        <t>No</t>
      </is>
    </nc>
  </rcc>
  <rcc rId="636" sId="5">
    <nc r="V20" t="inlineStr">
      <is>
        <t>Certified renewable</t>
      </is>
    </nc>
  </rcc>
  <rcc rId="637" sId="5">
    <nc r="B21" t="inlineStr">
      <is>
        <t>Hydro; EBMUD Camanche</t>
      </is>
    </nc>
  </rcc>
  <rcc rId="638" sId="5">
    <nc r="C21" t="inlineStr">
      <is>
        <t>East Bay Municipal Utility District</t>
      </is>
    </nc>
  </rcc>
  <rcc rId="639" sId="5">
    <nc r="D21" t="inlineStr">
      <is>
        <t>Unit Contingent</t>
      </is>
    </nc>
  </rcc>
  <rcc rId="640" sId="5">
    <nc r="E21" t="inlineStr">
      <is>
        <t>Camanche Power Plant</t>
      </is>
    </nc>
  </rcc>
  <rcc rId="641" sId="5">
    <nc r="F21" t="inlineStr">
      <is>
        <t>CAMCHE_1_PL1X3</t>
      </is>
    </nc>
  </rcc>
  <rcc rId="642" sId="5">
    <nc r="G21" t="inlineStr">
      <is>
        <t>H0080</t>
      </is>
    </nc>
  </rcc>
  <rcc rId="643" sId="5" numFmtId="19">
    <nc r="H21">
      <v>537</v>
    </nc>
  </rcc>
  <rcc rId="644" sId="5">
    <nc r="I21" t="inlineStr">
      <is>
        <t>Contract terminated 6/30/2015</t>
      </is>
    </nc>
  </rcc>
  <rcc rId="645" sId="5">
    <nc r="J21" t="inlineStr">
      <is>
        <t>Calaveras County, CA</t>
      </is>
    </nc>
  </rcc>
  <rcc rId="646" sId="5">
    <nc r="K21" t="inlineStr">
      <is>
        <t>CAISO</t>
      </is>
    </nc>
  </rcc>
  <rcc rId="647" sId="5">
    <nc r="M21" t="inlineStr">
      <is>
        <t>CAISO NP15</t>
      </is>
    </nc>
  </rcc>
  <rcc rId="648" sId="5" numFmtId="19">
    <nc r="N21">
      <v>38534</v>
    </nc>
  </rcc>
  <rcc rId="649" sId="5" numFmtId="19">
    <nc r="O21">
      <v>42185</v>
    </nc>
  </rcc>
  <rcc rId="650" sId="5">
    <nc r="P21" t="inlineStr">
      <is>
        <t>9.9 MW</t>
      </is>
    </nc>
  </rcc>
  <rcc rId="651" sId="5">
    <nc r="Q21" t="inlineStr">
      <is>
        <t>Energy Purchase</t>
      </is>
    </nc>
  </rcc>
  <rcc rId="652" sId="5">
    <nc r="R21" t="inlineStr">
      <is>
        <t>7X24 based on availability</t>
      </is>
    </nc>
  </rcc>
  <rcc rId="653" sId="5">
    <nc r="S21" t="inlineStr">
      <is>
        <t>Yes</t>
      </is>
    </nc>
  </rcc>
  <rcc rId="654" sId="5">
    <nc r="T21" t="inlineStr">
      <is>
        <t>Yes</t>
      </is>
    </nc>
  </rcc>
  <rcc rId="655" sId="5">
    <nc r="U21" t="inlineStr">
      <is>
        <t>Seller right to terminate after 5 yrs to serve own portfolio</t>
      </is>
    </nc>
  </rcc>
  <rcc rId="656" sId="5">
    <nc r="V21" t="inlineStr">
      <is>
        <t>Certified renewable</t>
      </is>
    </nc>
  </rcc>
  <rcc rId="657" sId="5">
    <nc r="B22" t="inlineStr">
      <is>
        <t>Hydro; EBMUD Pardee</t>
      </is>
    </nc>
  </rcc>
  <rcc rId="658" sId="5">
    <nc r="C22" t="inlineStr">
      <is>
        <t>East Bay Municipal Utility District</t>
      </is>
    </nc>
  </rcc>
  <rcc rId="659" sId="5">
    <nc r="D22" t="inlineStr">
      <is>
        <t>Unit Contingent</t>
      </is>
    </nc>
  </rcc>
  <rcc rId="660" sId="5">
    <nc r="E22" t="inlineStr">
      <is>
        <t>Pardee Power Plant</t>
      </is>
    </nc>
  </rcc>
  <rcc rId="661" sId="5">
    <nc r="F22" t="inlineStr">
      <is>
        <t>PARDEB_6_UNITS</t>
      </is>
    </nc>
  </rcc>
  <rcc rId="662" sId="5">
    <nc r="G22" t="inlineStr">
      <is>
        <t>H0080</t>
      </is>
    </nc>
  </rcc>
  <rcc rId="663" sId="5" numFmtId="19">
    <nc r="H22">
      <v>376</v>
    </nc>
  </rcc>
  <rcc rId="664" sId="5">
    <nc r="I22" t="inlineStr">
      <is>
        <t>Contract terminated 6/30/2015</t>
      </is>
    </nc>
  </rcc>
  <rcc rId="665" sId="5">
    <nc r="J22" t="inlineStr">
      <is>
        <t>Calaveras County, CA</t>
      </is>
    </nc>
  </rcc>
  <rcc rId="666" sId="5">
    <nc r="K22" t="inlineStr">
      <is>
        <t>CAISO</t>
      </is>
    </nc>
  </rcc>
  <rcc rId="667" sId="5">
    <nc r="M22" t="inlineStr">
      <is>
        <t>CAISO NP15</t>
      </is>
    </nc>
  </rcc>
  <rcc rId="668" sId="5" numFmtId="19">
    <nc r="N22">
      <v>38534</v>
    </nc>
  </rcc>
  <rcc rId="669" sId="5" numFmtId="19">
    <nc r="O22">
      <v>42185</v>
    </nc>
  </rcc>
  <rcc rId="670" sId="5">
    <nc r="P22" t="inlineStr">
      <is>
        <t>21 MW Oct 1 - April 30; 30 MW May 1 to end of spring runoff; 20 MW end of spring runoff to Sept 30</t>
      </is>
    </nc>
  </rcc>
  <rcc rId="671" sId="5">
    <nc r="Q22" t="inlineStr">
      <is>
        <t>Energy Purchase</t>
      </is>
    </nc>
  </rcc>
  <rcc rId="672" sId="5">
    <nc r="R22" t="inlineStr">
      <is>
        <t>7X24 based on availability</t>
      </is>
    </nc>
  </rcc>
  <rcc rId="673" sId="5">
    <nc r="S22" t="inlineStr">
      <is>
        <t>Yes</t>
      </is>
    </nc>
  </rcc>
  <rcc rId="674" sId="5">
    <nc r="T22" t="inlineStr">
      <is>
        <t>Yes</t>
      </is>
    </nc>
  </rcc>
  <rcc rId="675" sId="5">
    <nc r="U22" t="inlineStr">
      <is>
        <t>Seller right to terminate after 5 yrs to serve own portfolio</t>
      </is>
    </nc>
  </rcc>
  <rcc rId="676" sId="5">
    <nc r="V22" t="inlineStr">
      <is>
        <t>Certified renewable</t>
      </is>
    </nc>
  </rcc>
  <rcc rId="677" sId="5">
    <nc r="B23" t="inlineStr">
      <is>
        <t>Avista Biomass</t>
      </is>
    </nc>
  </rcc>
  <rcc rId="678" sId="5">
    <nc r="C23" t="inlineStr">
      <is>
        <t>Avista Corp</t>
      </is>
    </nc>
  </rcc>
  <rcc rId="679" sId="5">
    <nc r="D23" t="inlineStr">
      <is>
        <t>System Power</t>
      </is>
    </nc>
  </rcc>
  <rcc rId="680" sId="5">
    <nc r="E23" t="inlineStr">
      <is>
        <t>Upper Falls HED; Post Falls HED; Nine Mile HED; Monroe Street HED; Kettle Falls Woodwaste</t>
      </is>
    </nc>
  </rcc>
  <rcc rId="681" sId="5">
    <nc r="J23" t="inlineStr">
      <is>
        <t>Washington &amp; Idaho</t>
      </is>
    </nc>
  </rcc>
  <rcc rId="682" sId="5">
    <nc r="M23" t="inlineStr">
      <is>
        <t>COB (any COB bus allowed)</t>
      </is>
    </nc>
  </rcc>
  <rcc rId="683" sId="5" numFmtId="19">
    <nc r="N23">
      <v>39052</v>
    </nc>
  </rcc>
  <rcc rId="684" sId="5" numFmtId="19">
    <nc r="O23">
      <v>42004</v>
    </nc>
  </rcc>
  <rcc rId="685" sId="5">
    <nc r="P23" t="inlineStr">
      <is>
        <t>75 MW</t>
      </is>
    </nc>
  </rcc>
  <rcc rId="686" sId="5">
    <nc r="Q23" t="inlineStr">
      <is>
        <t>Energy</t>
      </is>
    </nc>
  </rcc>
  <rcc rId="687" sId="5">
    <nc r="R23" t="inlineStr">
      <is>
        <t>7X24</t>
      </is>
    </nc>
  </rcc>
  <rcc rId="688" sId="5">
    <nc r="S23" t="inlineStr">
      <is>
        <t>Yes</t>
      </is>
    </nc>
  </rcc>
  <rcc rId="689" sId="5">
    <nc r="T23" t="inlineStr">
      <is>
        <t>Yes</t>
      </is>
    </nc>
  </rcc>
  <rcc rId="690" sId="5">
    <nc r="U23" t="inlineStr">
      <is>
        <t xml:space="preserve"> </t>
      </is>
    </nc>
  </rcc>
  <rcc rId="691" sId="5">
    <nc r="V23" t="inlineStr">
      <is>
        <t>Certified renewable</t>
      </is>
    </nc>
  </rcc>
  <rcc rId="692" sId="5">
    <nc r="B24" t="inlineStr">
      <is>
        <t>Biomass; SPI Burlington Biomass</t>
      </is>
    </nc>
  </rcc>
  <rcc rId="693" sId="5">
    <nc r="C24" t="inlineStr">
      <is>
        <t>Sierra Pacific Industries</t>
      </is>
    </nc>
  </rcc>
  <rcc rId="694" sId="5">
    <nc r="D24" t="inlineStr">
      <is>
        <t>Yes</t>
      </is>
    </nc>
  </rcc>
  <rcc rId="695" sId="5">
    <nc r="E24" t="inlineStr">
      <is>
        <t>Biomass Cogen, Fredonia Industrial Park, Washington</t>
      </is>
    </nc>
  </rcc>
  <rcc rId="696" sId="5">
    <nc r="F24" t="inlineStr">
      <is>
        <t>N/A</t>
      </is>
    </nc>
  </rcc>
  <rcc rId="697" sId="5">
    <nc r="G24" t="inlineStr">
      <is>
        <t>N/A</t>
      </is>
    </nc>
  </rcc>
  <rcc rId="698" sId="5">
    <nc r="J24" t="inlineStr">
      <is>
        <t>Mount Vernon, WA</t>
      </is>
    </nc>
  </rcc>
  <rcc rId="699" sId="5">
    <nc r="K24" t="inlineStr">
      <is>
        <t>PSE</t>
      </is>
    </nc>
  </rcc>
  <rcc rId="700" sId="5">
    <nc r="M24" t="inlineStr">
      <is>
        <t>COB (any COB bus allowed)</t>
      </is>
    </nc>
  </rcc>
  <rcc rId="701" sId="5" numFmtId="19">
    <nc r="N24">
      <v>40026</v>
    </nc>
  </rcc>
  <rcc rId="702" sId="5" numFmtId="19">
    <nc r="O24">
      <v>42947</v>
    </nc>
  </rcc>
  <rcc rId="703" sId="5">
    <nc r="P24" t="inlineStr">
      <is>
        <t>15 MW net (anything over 15MW goes to Seattle City Light)</t>
      </is>
    </nc>
  </rcc>
  <rcc rId="704" sId="5">
    <nc r="Q24" t="inlineStr">
      <is>
        <t>Energy</t>
      </is>
    </nc>
  </rcc>
  <rcc rId="705" sId="5">
    <nc r="R24" t="inlineStr">
      <is>
        <t>7X24</t>
      </is>
    </nc>
  </rcc>
  <rcc rId="706" sId="5">
    <nc r="S24" t="inlineStr">
      <is>
        <t>Yes</t>
      </is>
    </nc>
  </rcc>
  <rcc rId="707" sId="5">
    <nc r="T24" t="inlineStr">
      <is>
        <t>Yes</t>
      </is>
    </nc>
  </rcc>
  <rcc rId="708" sId="5">
    <nc r="U24" t="inlineStr">
      <is>
        <t>SMUD rights to terminate due to lack of GHG emission allowances or failure to maintain project as CA RPS.</t>
      </is>
    </nc>
  </rcc>
  <rcc rId="709" sId="5">
    <nc r="V24" t="inlineStr">
      <is>
        <t>Certified renewable</t>
      </is>
    </nc>
  </rcc>
  <rcc rId="710" sId="5">
    <nc r="B25" t="inlineStr">
      <is>
        <t>PP&amp;L</t>
      </is>
    </nc>
  </rcc>
  <rcc rId="711" sId="5">
    <nc r="C25" t="inlineStr">
      <is>
        <t>Pacific Power &amp; Light (PacificCorp)</t>
      </is>
    </nc>
  </rcc>
  <rcc rId="712" sId="5">
    <nc r="D25" t="inlineStr">
      <is>
        <t>System Power</t>
      </is>
    </nc>
  </rcc>
  <rcc rId="713" sId="5">
    <nc r="E25" t="inlineStr">
      <is>
        <t>System Power</t>
      </is>
    </nc>
  </rcc>
  <rcc rId="714" sId="5">
    <nc r="M25" t="inlineStr">
      <is>
        <t>Pacific Northwest Pacific Southwest Intertie</t>
      </is>
    </nc>
  </rcc>
  <rcc rId="715" sId="5" numFmtId="19">
    <nc r="N25">
      <v>32874</v>
    </nc>
  </rcc>
  <rcc rId="716" sId="5" numFmtId="19">
    <nc r="O25">
      <v>42004</v>
    </nc>
  </rcc>
  <rcc rId="717" sId="5">
    <nc r="P25" t="inlineStr">
      <is>
        <t>100 MW</t>
      </is>
    </nc>
  </rcc>
  <rcc rId="718" sId="5">
    <nc r="Q25" t="inlineStr">
      <is>
        <t>Energy</t>
      </is>
    </nc>
  </rcc>
  <rcc rId="719" sId="5">
    <nc r="R25" t="inlineStr">
      <is>
        <t>7X24</t>
      </is>
    </nc>
  </rcc>
  <rcc rId="720" sId="5">
    <nc r="S25" t="inlineStr">
      <is>
        <t>take or pay - see note</t>
      </is>
    </nc>
  </rcc>
  <rcc rId="721" sId="5">
    <nc r="T25" t="inlineStr">
      <is>
        <t>Yes</t>
      </is>
    </nc>
  </rcc>
  <rcc rId="722" sId="5">
    <nc r="B26" t="inlineStr">
      <is>
        <t>Hydro; WAPA</t>
      </is>
    </nc>
  </rcc>
  <rcc rId="723" sId="5">
    <nc r="C26" t="inlineStr">
      <is>
        <t>Western Area Power Administration</t>
      </is>
    </nc>
  </rcc>
  <rcc rId="724" sId="5">
    <nc r="D26" t="inlineStr">
      <is>
        <t>No</t>
      </is>
    </nc>
  </rcc>
  <rcc rId="725" sId="5">
    <nc r="E26" t="inlineStr">
      <is>
        <t>Central Valley Project (CVP) and the Washoe Project</t>
      </is>
    </nc>
  </rcc>
  <rcc rId="726" sId="5">
    <nc r="F26" t="inlineStr">
      <is>
        <t>N/A</t>
      </is>
    </nc>
  </rcc>
  <rcc rId="727" sId="5">
    <nc r="G26" t="inlineStr">
      <is>
        <t>N/A</t>
      </is>
    </nc>
  </rcc>
  <rcc rId="728" sId="5">
    <nc r="H26" t="inlineStr">
      <is>
        <t>N/A</t>
      </is>
    </nc>
  </rcc>
  <rcc rId="729" sId="5">
    <nc r="I26" t="inlineStr">
      <is>
        <t>Operational</t>
      </is>
    </nc>
  </rcc>
  <rcc rId="730" sId="5">
    <nc r="J26" t="inlineStr">
      <is>
        <t>Various</t>
      </is>
    </nc>
  </rcc>
  <rcc rId="731" sId="5">
    <nc r="K26" t="inlineStr">
      <is>
        <t>BANC and CAISO</t>
      </is>
    </nc>
  </rcc>
  <rcc rId="732" sId="5">
    <nc r="M26" t="inlineStr">
      <is>
        <t>SMUD/CAISO NP15</t>
      </is>
    </nc>
  </rcc>
  <rcc rId="733" sId="5" numFmtId="19">
    <nc r="N26">
      <v>38353</v>
    </nc>
  </rcc>
  <rcc rId="734" sId="5" numFmtId="19">
    <nc r="O26">
      <v>45657</v>
    </nc>
  </rcc>
  <rcc rId="735" sId="5">
    <nc r="P26" t="inlineStr">
      <is>
        <t xml:space="preserve">Approximately 341.2 MW depending upon water year. Allocation of CVP reduced from: 31.25%; to: 25.39% beginning January 2015. </t>
      </is>
    </nc>
  </rcc>
  <rcc rId="736" sId="5">
    <nc r="Q26" t="inlineStr">
      <is>
        <t>Energy</t>
      </is>
    </nc>
  </rcc>
  <rcc rId="737" sId="5">
    <nc r="R26" t="inlineStr">
      <is>
        <t>7X24</t>
      </is>
    </nc>
  </rcc>
  <rcc rId="738" sId="5">
    <nc r="S26" t="inlineStr">
      <is>
        <t>Yes, about 899 GWh/yr</t>
      </is>
    </nc>
  </rcc>
  <rcc rId="739" sId="5">
    <nc r="T26" t="inlineStr">
      <is>
        <t>Yes</t>
      </is>
    </nc>
  </rcc>
  <rcc rId="740" sId="5">
    <nc r="V26" t="inlineStr">
      <is>
        <t>Some projects in Central Valley Project are Certified Renewable</t>
      </is>
    </nc>
  </rcc>
  <rcc rId="741" sId="5">
    <nc r="B27" t="inlineStr">
      <is>
        <t>Natural Gas CHP; UC Med Center</t>
      </is>
    </nc>
  </rcc>
  <rcc rId="742" sId="5">
    <nc r="C27" t="inlineStr">
      <is>
        <t>Regents of the University of CA, Davis</t>
      </is>
    </nc>
  </rcc>
  <rcc rId="743" sId="5">
    <nc r="D27" t="inlineStr">
      <is>
        <t>Yes</t>
      </is>
    </nc>
  </rcc>
  <rcc rId="744" sId="5">
    <nc r="E27" t="inlineStr">
      <is>
        <t>UCD Medical Center Cogeneration Facility</t>
      </is>
    </nc>
  </rcc>
  <rcc rId="745" sId="5">
    <nc r="F27" t="inlineStr">
      <is>
        <t>N/A</t>
      </is>
    </nc>
  </rcc>
  <rcc rId="746" sId="5">
    <nc r="G27" t="inlineStr">
      <is>
        <t>N/A</t>
      </is>
    </nc>
  </rcc>
  <rcc rId="747" sId="5">
    <nc r="H27" t="inlineStr">
      <is>
        <t>N/A</t>
      </is>
    </nc>
  </rcc>
  <rcc rId="748" sId="5">
    <nc r="I27" t="inlineStr">
      <is>
        <t>PPA Terminated in 2013.  Power transfer through IA.  Operational</t>
      </is>
    </nc>
  </rcc>
  <rcc rId="749" sId="5">
    <nc r="J27" t="inlineStr">
      <is>
        <t>Sacramento County</t>
      </is>
    </nc>
  </rcc>
  <rcc rId="750" sId="5">
    <nc r="K27" t="inlineStr">
      <is>
        <t>BANC</t>
      </is>
    </nc>
  </rcc>
  <rcc rId="751" sId="5">
    <nc r="M27" t="inlineStr">
      <is>
        <t>SMUD Control Area</t>
      </is>
    </nc>
  </rcc>
  <rcc rId="752" sId="5" numFmtId="19">
    <nc r="N27">
      <v>41061</v>
    </nc>
  </rcc>
  <rcc rId="753" sId="5" numFmtId="19">
    <nc r="O27">
      <v>41425</v>
    </nc>
  </rcc>
  <rcc rId="754" sId="5">
    <nc r="P27" t="inlineStr">
      <is>
        <t>8 MW</t>
      </is>
    </nc>
  </rcc>
  <rcc rId="755" sId="5">
    <nc r="Q27" t="inlineStr">
      <is>
        <t xml:space="preserve">IA Agreement only.  </t>
      </is>
    </nc>
  </rcc>
  <rcc rId="756" sId="5">
    <nc r="R27" t="inlineStr">
      <is>
        <t>7am-10pm, Mon-Sun</t>
      </is>
    </nc>
  </rcc>
  <rcc rId="757" sId="5">
    <nc r="S27" t="inlineStr">
      <is>
        <t>No</t>
      </is>
    </nc>
  </rcc>
  <rcc rId="758" sId="5">
    <nc r="T27" t="inlineStr">
      <is>
        <t>Yes</t>
      </is>
    </nc>
  </rcc>
  <rcc rId="759" sId="5">
    <nc r="U27" t="inlineStr">
      <is>
        <t>Seller &amp; Buyer events of default</t>
      </is>
    </nc>
  </rcc>
  <rcc rId="760" sId="5">
    <nc r="B28" t="inlineStr">
      <is>
        <t>Solar PV; Sac Soleil enXco</t>
      </is>
    </nc>
  </rcc>
  <rcc rId="761" sId="5">
    <nc r="C28" t="inlineStr">
      <is>
        <t>Sacramento Soleil LLC /EDF</t>
      </is>
    </nc>
  </rcc>
  <rcc rId="762" sId="5">
    <nc r="D28" t="inlineStr">
      <is>
        <t>Unit Contingent</t>
      </is>
    </nc>
  </rcc>
  <rcc rId="763" sId="5">
    <nc r="E28" t="inlineStr">
      <is>
        <t>Sac Soleil 1</t>
      </is>
    </nc>
  </rcc>
  <rcc rId="764" sId="5">
    <nc r="F28" t="inlineStr">
      <is>
        <t>N/A</t>
      </is>
    </nc>
  </rcc>
  <rcc rId="765" sId="5" numFmtId="19">
    <nc r="H28">
      <v>56875</v>
    </nc>
  </rcc>
  <rcc rId="766" sId="5">
    <nc r="I28" t="inlineStr">
      <is>
        <t>Operational</t>
      </is>
    </nc>
  </rcc>
  <rcc rId="767" sId="5">
    <nc r="J28" t="inlineStr">
      <is>
        <t>Sacramento County</t>
      </is>
    </nc>
  </rcc>
  <rcc rId="768" sId="5">
    <nc r="K28" t="inlineStr">
      <is>
        <t>BANC</t>
      </is>
    </nc>
  </rcc>
  <rcc rId="769" sId="5">
    <nc r="M28" t="inlineStr">
      <is>
        <t>SMUD Control Area</t>
      </is>
    </nc>
  </rcc>
  <rcc rId="770" sId="5" numFmtId="19">
    <nc r="N28">
      <v>39671</v>
    </nc>
  </rcc>
  <rcc rId="771" sId="5" numFmtId="19">
    <nc r="O28">
      <v>46997</v>
    </nc>
  </rcc>
  <rcc rId="772" sId="5">
    <nc r="P28" t="inlineStr">
      <is>
        <t>1 MW</t>
      </is>
    </nc>
  </rcc>
  <rcc rId="773" sId="5">
    <nc r="Q28" t="inlineStr">
      <is>
        <t>As available; bundled renewable energy</t>
      </is>
    </nc>
  </rcc>
  <rcc rId="774" sId="5">
    <nc r="R28" t="inlineStr">
      <is>
        <t>Intermittent</t>
      </is>
    </nc>
  </rcc>
  <rcc rId="775" sId="5">
    <nc r="S28" t="inlineStr">
      <is>
        <t>Yes</t>
      </is>
    </nc>
  </rcc>
  <rcc rId="776" sId="5">
    <nc r="T28" t="inlineStr">
      <is>
        <t>No</t>
      </is>
    </nc>
  </rcc>
  <rcc rId="777" sId="5">
    <nc r="U28" t="inlineStr">
      <is>
        <t>Seller &amp; Buyer events of default</t>
      </is>
    </nc>
  </rcc>
  <rcc rId="778" sId="5">
    <nc r="V28" t="inlineStr">
      <is>
        <t>SolarShares &amp; Certified renewable</t>
      </is>
    </nc>
  </rcc>
  <rcc rId="779" sId="5">
    <nc r="B29" t="inlineStr">
      <is>
        <t>Biogas; Tollenaar Dairy</t>
      </is>
    </nc>
  </rcc>
  <rcc rId="780" sId="5">
    <nc r="C29" t="inlineStr">
      <is>
        <t>Tollenaar Holsteins Dairy</t>
      </is>
    </nc>
  </rcc>
  <rcc rId="781" sId="5">
    <nc r="D29" t="inlineStr">
      <is>
        <t>Unit Contingent</t>
      </is>
    </nc>
  </rcc>
  <rcc rId="782" sId="5">
    <nc r="E29" t="inlineStr">
      <is>
        <t>Engine 1</t>
      </is>
    </nc>
  </rcc>
  <rcc rId="783" sId="5">
    <nc r="F29" t="inlineStr">
      <is>
        <t>N/A</t>
      </is>
    </nc>
  </rcc>
  <rcc rId="784" sId="5">
    <nc r="I29" t="inlineStr">
      <is>
        <t>Contract terminated 1/1/2016 due to transfer of ownership.</t>
      </is>
    </nc>
  </rcc>
  <rcc rId="785" sId="5">
    <nc r="J29" t="inlineStr">
      <is>
        <t>Sacramento County</t>
      </is>
    </nc>
  </rcc>
  <rcc rId="786" sId="5">
    <nc r="K29" t="inlineStr">
      <is>
        <t>BANC</t>
      </is>
    </nc>
  </rcc>
  <rcc rId="787" sId="5">
    <nc r="M29" t="inlineStr">
      <is>
        <t>SMUD Control Area</t>
      </is>
    </nc>
  </rcc>
  <rcc rId="788" sId="5" numFmtId="19">
    <nc r="N29">
      <v>39927</v>
    </nc>
  </rcc>
  <rcc rId="789" sId="5" numFmtId="19">
    <nc r="O29">
      <v>43830</v>
    </nc>
  </rcc>
  <rcc rId="790" sId="5">
    <nc r="P29" t="inlineStr">
      <is>
        <t>212 kW</t>
      </is>
    </nc>
  </rcc>
  <rcc rId="791" sId="5">
    <nc r="Q29" t="inlineStr">
      <is>
        <t>As available; bundled renewable energy; Net metered</t>
      </is>
    </nc>
  </rcc>
  <rcc rId="792" sId="5">
    <nc r="R29" t="inlineStr">
      <is>
        <t>Feedstock dependent</t>
      </is>
    </nc>
  </rcc>
  <rcc rId="793" sId="5">
    <nc r="S29" t="inlineStr">
      <is>
        <t>Yes</t>
      </is>
    </nc>
  </rcc>
  <rcc rId="794" sId="5">
    <nc r="T29" t="inlineStr">
      <is>
        <t>No</t>
      </is>
    </nc>
  </rcc>
  <rcc rId="795" sId="5">
    <nc r="U29" t="inlineStr">
      <is>
        <t>Termination on ownership transfer</t>
      </is>
    </nc>
  </rcc>
  <rcc rId="796" sId="5">
    <nc r="V29" t="inlineStr">
      <is>
        <t>Certified renewable</t>
      </is>
    </nc>
  </rcc>
  <rcc rId="797" sId="5">
    <nc r="B30" t="inlineStr">
      <is>
        <t>Wind; Iberdrola Wind</t>
      </is>
    </nc>
  </rcc>
  <rcc rId="798" sId="5">
    <nc r="C30" t="inlineStr">
      <is>
        <t>Pacific Power Marketing Inc (to: Iberdrola Renewables; to: Avangrid Renewables)</t>
      </is>
    </nc>
  </rcc>
  <rcc rId="799" sId="5">
    <nc r="D30" t="inlineStr">
      <is>
        <t>Unit Contingent</t>
      </is>
    </nc>
  </rcc>
  <rcc rId="800" sId="5">
    <nc r="E30" t="inlineStr">
      <is>
        <t>Highwinds Project, Solano, CA</t>
      </is>
    </nc>
  </rcc>
  <rcc rId="801" sId="5">
    <nc r="F30" t="inlineStr">
      <is>
        <t>BRDSLD_2_HIWIND</t>
      </is>
    </nc>
  </rcc>
  <rcc rId="802" sId="5">
    <nc r="G30" t="inlineStr">
      <is>
        <t>W0355</t>
      </is>
    </nc>
  </rcc>
  <rcc rId="803" sId="5">
    <nc r="H30" t="inlineStr">
      <is>
        <t>56075</t>
      </is>
    </nc>
  </rcc>
  <rcc rId="804" sId="5">
    <nc r="I30" t="inlineStr">
      <is>
        <t>Operational</t>
      </is>
    </nc>
  </rcc>
  <rcc rId="805" sId="5">
    <nc r="J30" t="inlineStr">
      <is>
        <t>Highwinds Project, Solano, CA</t>
      </is>
    </nc>
  </rcc>
  <rcc rId="806" sId="5">
    <nc r="K30" t="inlineStr">
      <is>
        <t>CAISO</t>
      </is>
    </nc>
  </rcc>
  <rcc rId="807" sId="5">
    <nc r="M30" t="inlineStr">
      <is>
        <t>CAISO NP15</t>
      </is>
    </nc>
  </rcc>
  <rcc rId="808" sId="5" numFmtId="19">
    <nc r="N30">
      <v>37700</v>
    </nc>
  </rcc>
  <rcc rId="809" sId="5" numFmtId="19">
    <nc r="O30">
      <v>45838</v>
    </nc>
  </rcc>
  <rcc rId="810" sId="5">
    <nc r="P30" t="inlineStr">
      <is>
        <t>50 MW</t>
      </is>
    </nc>
  </rcc>
  <rcc rId="811" sId="5">
    <nc r="Q30" t="inlineStr">
      <is>
        <t>Energy</t>
      </is>
    </nc>
  </rcc>
  <rcc rId="812" sId="5">
    <nc r="R30" t="inlineStr">
      <is>
        <t>7X24</t>
      </is>
    </nc>
  </rcc>
  <rcc rId="813" sId="5">
    <nc r="S30" t="inlineStr">
      <is>
        <t>Yes</t>
      </is>
    </nc>
  </rcc>
  <rcc rId="814" sId="5">
    <nc r="T30" t="inlineStr">
      <is>
        <t>No</t>
      </is>
    </nc>
  </rcc>
  <rcc rId="815" sId="5">
    <nc r="U30" t="inlineStr">
      <is>
        <t>SMUD rights to terminate due to lack of GHG emission allowances or failure to maintain project as CA RPS.</t>
      </is>
    </nc>
  </rcc>
  <rcc rId="816" sId="5">
    <nc r="V30" t="inlineStr">
      <is>
        <t>Certified renewable</t>
      </is>
    </nc>
  </rcc>
  <rcc rId="817" sId="5">
    <nc r="B31" t="inlineStr">
      <is>
        <t>Biomass; Simpson Biomass - now RockTenn</t>
      </is>
    </nc>
  </rcc>
  <rcc rId="818" sId="5">
    <nc r="C31" t="inlineStr">
      <is>
        <t>Iberdrola Renewables Inc (RockTenn Biomass)</t>
      </is>
    </nc>
  </rcc>
  <rcc rId="819" sId="5">
    <nc r="D31" t="inlineStr">
      <is>
        <t>Unit Contingent</t>
      </is>
    </nc>
  </rcc>
  <rcc rId="820" sId="5">
    <nc r="E31" t="inlineStr">
      <is>
        <t>Simpson Tacoma Kraft Company LLC</t>
      </is>
    </nc>
  </rcc>
  <rcc rId="821" sId="5">
    <nc r="F31" t="inlineStr">
      <is>
        <t>N/A</t>
      </is>
    </nc>
  </rcc>
  <rcc rId="822" sId="5">
    <nc r="G31" t="inlineStr">
      <is>
        <t>60697A</t>
      </is>
    </nc>
  </rcc>
  <rcc rId="823" sId="5" numFmtId="19">
    <nc r="H31">
      <v>57099</v>
    </nc>
  </rcc>
  <rcc rId="824" sId="5">
    <nc r="I31" t="inlineStr">
      <is>
        <t>Operational</t>
      </is>
    </nc>
  </rcc>
  <rcc rId="825" sId="5">
    <nc r="J31" t="inlineStr">
      <is>
        <t>Pierce County, Washington</t>
      </is>
    </nc>
  </rcc>
  <rcc rId="826" sId="5">
    <nc r="K31" t="inlineStr">
      <is>
        <t>BPA</t>
      </is>
    </nc>
  </rcc>
  <rcc rId="827" sId="5">
    <nc r="M31" t="inlineStr">
      <is>
        <t>COB (any COB bus allowed)</t>
      </is>
    </nc>
  </rcc>
  <rcc rId="828" sId="5" numFmtId="19">
    <nc r="N31">
      <v>39995</v>
    </nc>
  </rcc>
  <rcc rId="829" sId="5" numFmtId="19">
    <nc r="O31">
      <v>44377</v>
    </nc>
  </rcc>
  <rcc rId="830" sId="5">
    <nc r="P31" t="inlineStr">
      <is>
        <t>43 MW avg</t>
      </is>
    </nc>
  </rcc>
  <rcc rId="831" sId="5">
    <nc r="Q31" t="inlineStr">
      <is>
        <t>Firm energy and capacity</t>
      </is>
    </nc>
  </rcc>
  <rcc rId="832" sId="5">
    <nc r="R31" t="inlineStr">
      <is>
        <t>7X24</t>
      </is>
    </nc>
  </rcc>
  <rcc rId="833" sId="5">
    <nc r="S31" t="inlineStr">
      <is>
        <t>All project gen</t>
      </is>
    </nc>
  </rcc>
  <rcc rId="834" sId="5">
    <nc r="T31" t="inlineStr">
      <is>
        <t>Yes</t>
      </is>
    </nc>
  </rcc>
  <rcc rId="835" sId="5">
    <nc r="U31" t="inlineStr">
      <is>
        <t>Seller may terminate in project owner's "Events of defaults"</t>
      </is>
    </nc>
  </rcc>
  <rcc rId="836" sId="5">
    <nc r="V31" t="inlineStr">
      <is>
        <t>Certified renewable</t>
      </is>
    </nc>
  </rcc>
  <rcc rId="837" sId="5">
    <nc r="B32" t="inlineStr">
      <is>
        <t>Biogas; Santa Cruz Landfill</t>
      </is>
    </nc>
  </rcc>
  <rcc rId="838" sId="5">
    <nc r="C32" t="inlineStr">
      <is>
        <t>Santa Cruz Energy LLC (acquired from Gas Recovery Systems LLC eff 6/1/09) - Santa Cruz Landfill</t>
      </is>
    </nc>
  </rcc>
  <rcc rId="839" sId="5">
    <nc r="D32" t="inlineStr">
      <is>
        <t>Yes</t>
      </is>
    </nc>
  </rcc>
  <rcc rId="840" sId="5">
    <nc r="E32" t="inlineStr">
      <is>
        <t>Santa Cruz Landfill Electric Energy Facility</t>
      </is>
    </nc>
  </rcc>
  <rcc rId="841" sId="5">
    <nc r="F32" t="inlineStr">
      <is>
        <t>PSWEET_1_STCRUZ</t>
      </is>
    </nc>
  </rcc>
  <rcc rId="842" sId="5">
    <nc r="G32" t="inlineStr">
      <is>
        <t>E0132</t>
      </is>
    </nc>
  </rcc>
  <rcc rId="843" sId="5" numFmtId="19">
    <nc r="H32">
      <v>57197</v>
    </nc>
  </rcc>
  <rcc rId="844" sId="5">
    <nc r="I32" t="inlineStr">
      <is>
        <t>Operational</t>
      </is>
    </nc>
  </rcc>
  <rcc rId="845" sId="5">
    <nc r="J32" t="inlineStr">
      <is>
        <t>Santa Cruz, CA</t>
      </is>
    </nc>
  </rcc>
  <rcc rId="846" sId="5">
    <nc r="K32" t="inlineStr">
      <is>
        <t>CAISO</t>
      </is>
    </nc>
  </rcc>
  <rcc rId="847" sId="5">
    <nc r="M32" t="inlineStr">
      <is>
        <t>CAISO NP15</t>
      </is>
    </nc>
  </rcc>
  <rcc rId="848" sId="5" numFmtId="19">
    <nc r="N32">
      <v>40135</v>
    </nc>
  </rcc>
  <rcc rId="849" sId="5" numFmtId="19">
    <nc r="O32">
      <v>45565</v>
    </nc>
  </rcc>
  <rcc rId="850" sId="5">
    <nc r="P32" t="inlineStr">
      <is>
        <t>1.485 MW</t>
      </is>
    </nc>
  </rcc>
  <rcc rId="851" sId="5">
    <nc r="Q32" t="inlineStr">
      <is>
        <t>Energy</t>
      </is>
    </nc>
  </rcc>
  <rcc rId="852" sId="5">
    <nc r="R32" t="inlineStr">
      <is>
        <t>7X24</t>
      </is>
    </nc>
  </rcc>
  <rcc rId="853" sId="5">
    <nc r="S32" t="inlineStr">
      <is>
        <t>Yes</t>
      </is>
    </nc>
  </rcc>
  <rcc rId="854" sId="5">
    <nc r="T32" t="inlineStr">
      <is>
        <t>Yes</t>
      </is>
    </nc>
  </rcc>
  <rcc rId="855" sId="5">
    <nc r="U32" t="inlineStr">
      <is>
        <t>SMUD rights to terminate due to lack of GHG emission allowances or failure to maintain project as CA RPS</t>
      </is>
    </nc>
  </rcc>
  <rcc rId="856" sId="5">
    <nc r="V32" t="inlineStr">
      <is>
        <t>Certified renewable</t>
      </is>
    </nc>
  </rcc>
  <rcc rId="857" sId="5">
    <nc r="B33" t="inlineStr">
      <is>
        <t>Geothermal; Patua Project LLC (AKA Vulcan)</t>
      </is>
    </nc>
  </rcc>
  <rcc rId="858" sId="5">
    <nc r="C33" t="inlineStr">
      <is>
        <t>Patua Project LLC (subsidiary of Gradient Resources)</t>
      </is>
    </nc>
  </rcc>
  <rcc rId="859" sId="5">
    <nc r="D33" t="inlineStr">
      <is>
        <t>Unit Contingent</t>
      </is>
    </nc>
  </rcc>
  <rcc rId="860" sId="5">
    <nc r="E33" t="inlineStr">
      <is>
        <t>Patua Project Phase 1; Patua Project Phase 2 (to be constructed)</t>
      </is>
    </nc>
  </rcc>
  <rcc rId="861" sId="5">
    <nc r="F33" t="inlineStr">
      <is>
        <t>PATUA_7_UNIT</t>
      </is>
    </nc>
  </rcc>
  <rcc rId="862" sId="5">
    <nc r="I33" t="inlineStr">
      <is>
        <t>Operational</t>
      </is>
    </nc>
  </rcc>
  <rcc rId="863" sId="5">
    <nc r="J33" t="inlineStr">
      <is>
        <t>Patua Hot Springs in northern Nevada</t>
      </is>
    </nc>
  </rcc>
  <rcc rId="864" sId="5">
    <nc r="K33" t="inlineStr">
      <is>
        <t>NV Energy</t>
      </is>
    </nc>
  </rcc>
  <rcc rId="865" sId="5">
    <nc r="M33" t="inlineStr">
      <is>
        <t>NV Energy/BPA Hilltop Substation</t>
      </is>
    </nc>
  </rcc>
  <rcc rId="866" sId="5" numFmtId="19">
    <nc r="N33">
      <v>41636</v>
    </nc>
  </rcc>
  <rcc rId="867" sId="5" numFmtId="19">
    <nc r="O33">
      <v>48944</v>
    </nc>
  </rcc>
  <rcc rId="868" sId="5">
    <nc r="P33" t="inlineStr">
      <is>
        <t>20.7 on 12/28/14
18.4 MW beginning 2/19/2016
15.5 MW beginning 2/20/17</t>
      </is>
    </nc>
  </rcc>
  <rcc rId="869" sId="5">
    <nc r="Q33" t="inlineStr">
      <is>
        <t>Firm energy and capacity</t>
      </is>
    </nc>
  </rcc>
  <rcc rId="870" sId="5">
    <nc r="R33" t="inlineStr">
      <is>
        <t>7X24</t>
      </is>
    </nc>
  </rcc>
  <rcc rId="871" sId="5">
    <nc r="S33" t="inlineStr">
      <is>
        <t>Yes</t>
      </is>
    </nc>
  </rcc>
  <rcc rId="872" sId="5">
    <nc r="T33" t="inlineStr">
      <is>
        <t>Yes</t>
      </is>
    </nc>
  </rcc>
  <rcc rId="873" sId="5">
    <nc r="U33" t="inlineStr">
      <is>
        <t>Seller &amp; Buyer events of default</t>
      </is>
    </nc>
  </rcc>
  <rcc rId="874" sId="5">
    <nc r="V33" t="inlineStr">
      <is>
        <t>Certified renewable</t>
      </is>
    </nc>
  </rcc>
  <rcc rId="875" sId="5">
    <nc r="B34" t="inlineStr">
      <is>
        <t>Biomass; Buena Vista Biomass</t>
      </is>
    </nc>
  </rcc>
  <rcc rId="876" sId="5">
    <nc r="C34" t="inlineStr">
      <is>
        <t>Buena Vista Biomass Power, LLC</t>
      </is>
    </nc>
  </rcc>
  <rcc rId="877" sId="5">
    <nc r="D34" t="inlineStr">
      <is>
        <t>Unit Contingent</t>
      </is>
    </nc>
  </rcc>
  <rcc rId="878" sId="5">
    <nc r="E34" t="inlineStr">
      <is>
        <t>Buena Vista Biomass Power</t>
      </is>
    </nc>
  </rcc>
  <rcc rId="879" sId="5">
    <nc r="F34" t="inlineStr">
      <is>
        <t>JAKVAL_2_IONE</t>
      </is>
    </nc>
  </rcc>
  <rcc rId="880" sId="5">
    <nc r="G34" t="inlineStr">
      <is>
        <t>E0201</t>
      </is>
    </nc>
  </rcc>
  <rcc rId="881" sId="5">
    <nc r="H34" t="inlineStr">
      <is>
        <t>58472</t>
      </is>
    </nc>
  </rcc>
  <rcc rId="882" sId="5">
    <nc r="I34" t="inlineStr">
      <is>
        <t>Mothballed</t>
      </is>
    </nc>
  </rcc>
  <rcc rId="883" sId="5">
    <nc r="J34" t="inlineStr">
      <is>
        <t>Amador County, CA</t>
      </is>
    </nc>
  </rcc>
  <rcc rId="884" sId="5">
    <nc r="K34" t="inlineStr">
      <is>
        <t>CAISO</t>
      </is>
    </nc>
  </rcc>
  <rcc rId="885" sId="5">
    <nc r="M34" t="inlineStr">
      <is>
        <t>CAISO, NP15</t>
      </is>
    </nc>
  </rcc>
  <rcc rId="886" sId="5" numFmtId="19">
    <nc r="N34">
      <v>41244</v>
    </nc>
  </rcc>
  <rcc rId="887" sId="5">
    <nc r="O34" t="inlineStr">
      <is>
        <t>PPA Terminated 12/31/2015</t>
      </is>
    </nc>
  </rcc>
  <rcc rId="888" sId="5">
    <nc r="P34" t="inlineStr">
      <is>
        <t>16.2 MW</t>
      </is>
    </nc>
  </rcc>
  <rcc rId="889" sId="5">
    <nc r="Q34" t="inlineStr">
      <is>
        <t>Day ahead firm energy and capacity</t>
      </is>
    </nc>
  </rcc>
  <rcc rId="890" sId="5">
    <nc r="R34" t="inlineStr">
      <is>
        <t>7X24</t>
      </is>
    </nc>
  </rcc>
  <rcc rId="891" sId="5">
    <nc r="S34" t="inlineStr">
      <is>
        <t>All project gen</t>
      </is>
    </nc>
  </rcc>
  <rcc rId="892" sId="5">
    <nc r="T34" t="inlineStr">
      <is>
        <t>Yes, Day ahead</t>
      </is>
    </nc>
  </rcc>
  <rcc rId="893" sId="5">
    <nc r="U34" t="inlineStr">
      <is>
        <t>Seller &amp; Buyer events of default</t>
      </is>
    </nc>
  </rcc>
  <rcc rId="894" sId="5">
    <nc r="V34" t="inlineStr">
      <is>
        <t>Certified renewable</t>
      </is>
    </nc>
  </rcc>
  <rcc rId="895" sId="5">
    <nc r="B35" t="inlineStr">
      <is>
        <t>Solar PV; Recurrent Kammerer</t>
      </is>
    </nc>
  </rcc>
  <rcc rId="896" sId="5">
    <nc r="C35" t="inlineStr">
      <is>
        <t>Recurrent Energy</t>
      </is>
    </nc>
  </rcc>
  <rcc rId="897" sId="5">
    <nc r="D35" t="inlineStr">
      <is>
        <t>Unit Contingent</t>
      </is>
    </nc>
  </rcc>
  <rcc rId="898" sId="5">
    <nc r="E35" t="inlineStr">
      <is>
        <t>RE Kammerer 1-3</t>
      </is>
    </nc>
  </rcc>
  <rcc rId="899" sId="5">
    <nc r="F35" t="inlineStr">
      <is>
        <t>N/A</t>
      </is>
    </nc>
  </rcc>
  <rcc rId="900" sId="5">
    <nc r="G35" t="inlineStr">
      <is>
        <t>S0205; S0206; S0207</t>
      </is>
    </nc>
  </rcc>
  <rcc rId="901" sId="5">
    <nc r="H35" t="inlineStr">
      <is>
        <t>57778; 57780; 57782</t>
      </is>
    </nc>
  </rcc>
  <rcc rId="902" sId="5">
    <nc r="I35" t="inlineStr">
      <is>
        <t>Operational</t>
      </is>
    </nc>
  </rcc>
  <rcc rId="903" sId="5">
    <nc r="J35" t="inlineStr">
      <is>
        <t>Sacramento County</t>
      </is>
    </nc>
  </rcc>
  <rcc rId="904" sId="5">
    <nc r="K35" t="inlineStr">
      <is>
        <t>BANC</t>
      </is>
    </nc>
  </rcc>
  <rcc rId="905" sId="5">
    <nc r="M35" t="inlineStr">
      <is>
        <t>SMUD Control Area</t>
      </is>
    </nc>
  </rcc>
  <rcc rId="906" sId="5">
    <nc r="N35" t="inlineStr">
      <is>
        <t>1/1/2012 (1); 2/25/2012 (2,3)</t>
      </is>
    </nc>
  </rcc>
  <rcc rId="907" sId="5">
    <nc r="O35" t="inlineStr">
      <is>
        <t>2/1/2032 (1); 3/1/2032 (2,3)</t>
      </is>
    </nc>
  </rcc>
  <rcc rId="908" sId="5">
    <nc r="P35" t="inlineStr">
      <is>
        <t>15 MW</t>
      </is>
    </nc>
  </rcc>
  <rcc rId="909" sId="5">
    <nc r="Q35" t="inlineStr">
      <is>
        <t>As available; bundled renewable energy</t>
      </is>
    </nc>
  </rcc>
  <rcc rId="910" sId="5">
    <nc r="R35" t="inlineStr">
      <is>
        <t>Intermittent</t>
      </is>
    </nc>
  </rcc>
  <rcc rId="911" sId="5">
    <nc r="S35" t="inlineStr">
      <is>
        <t>Yes</t>
      </is>
    </nc>
  </rcc>
  <rcc rId="912" sId="5">
    <nc r="T35" t="inlineStr">
      <is>
        <t>No</t>
      </is>
    </nc>
  </rcc>
  <rcc rId="913" sId="5">
    <nc r="U35" t="inlineStr">
      <is>
        <t>Seller &amp; Buyer events of default</t>
      </is>
    </nc>
  </rcc>
  <rcc rId="914" sId="5">
    <nc r="V35" t="inlineStr">
      <is>
        <t>Certified renewable</t>
      </is>
    </nc>
  </rcc>
  <rcc rId="915" sId="5">
    <nc r="B36" t="inlineStr">
      <is>
        <t>Solar PV; Recurrent Bruceville</t>
      </is>
    </nc>
  </rcc>
  <rcc rId="916" sId="5">
    <nc r="C36" t="inlineStr">
      <is>
        <t>Recurrent Energy</t>
      </is>
    </nc>
  </rcc>
  <rcc rId="917" sId="5">
    <nc r="D36" t="inlineStr">
      <is>
        <t>Unit Contingent</t>
      </is>
    </nc>
  </rcc>
  <rcc rId="918" sId="5">
    <nc r="E36" t="inlineStr">
      <is>
        <t>RE Bruceville 1-3</t>
      </is>
    </nc>
  </rcc>
  <rcc rId="919" sId="5">
    <nc r="F36" t="inlineStr">
      <is>
        <t>N/A</t>
      </is>
    </nc>
  </rcc>
  <rcc rId="920" sId="5">
    <nc r="G36" t="inlineStr">
      <is>
        <t>S0284; S0285; S0286</t>
      </is>
    </nc>
  </rcc>
  <rcc rId="921" sId="5">
    <nc r="H36" t="inlineStr">
      <is>
        <t>57783; 57784; 57785</t>
      </is>
    </nc>
  </rcc>
  <rcc rId="922" sId="5">
    <nc r="I36" t="inlineStr">
      <is>
        <t>Operational</t>
      </is>
    </nc>
  </rcc>
  <rcc rId="923" sId="5">
    <nc r="J36" t="inlineStr">
      <is>
        <t>Sacramento County</t>
      </is>
    </nc>
  </rcc>
  <rcc rId="924" sId="5">
    <nc r="K36" t="inlineStr">
      <is>
        <t>BANC</t>
      </is>
    </nc>
  </rcc>
  <rcc rId="925" sId="5">
    <nc r="M36" t="inlineStr">
      <is>
        <t>SMUD Control Area</t>
      </is>
    </nc>
  </rcc>
  <rcc rId="926" sId="5">
    <nc r="N36" t="inlineStr">
      <is>
        <t>1/1/2012 (1); 2/25/2012 (2,3)</t>
      </is>
    </nc>
  </rcc>
  <rcc rId="927" sId="5">
    <nc r="O36" t="inlineStr">
      <is>
        <t>2/1/2032 (1); 3/1/2032 (2,3)</t>
      </is>
    </nc>
  </rcc>
  <rcc rId="928" sId="5">
    <nc r="P36" t="inlineStr">
      <is>
        <t>15 MW</t>
      </is>
    </nc>
  </rcc>
  <rcc rId="929" sId="5">
    <nc r="Q36" t="inlineStr">
      <is>
        <t>As available; bundled renewable energy</t>
      </is>
    </nc>
  </rcc>
  <rcc rId="930" sId="5">
    <nc r="R36" t="inlineStr">
      <is>
        <t>Intermittent</t>
      </is>
    </nc>
  </rcc>
  <rcc rId="931" sId="5">
    <nc r="S36" t="inlineStr">
      <is>
        <t>Yes</t>
      </is>
    </nc>
  </rcc>
  <rcc rId="932" sId="5">
    <nc r="T36" t="inlineStr">
      <is>
        <t>No</t>
      </is>
    </nc>
  </rcc>
  <rcc rId="933" sId="5">
    <nc r="U36" t="inlineStr">
      <is>
        <t>Seller &amp; Buyer events of default</t>
      </is>
    </nc>
  </rcc>
  <rcc rId="934" sId="5">
    <nc r="V36" t="inlineStr">
      <is>
        <t>Certified renewable</t>
      </is>
    </nc>
  </rcc>
  <rcc rId="935" sId="5">
    <nc r="B37" t="inlineStr">
      <is>
        <t>Solar PV; Recurrent Dillard</t>
      </is>
    </nc>
  </rcc>
  <rcc rId="936" sId="5">
    <nc r="C37" t="inlineStr">
      <is>
        <t>Recurrent Energy</t>
      </is>
    </nc>
  </rcc>
  <rcc rId="937" sId="5">
    <nc r="D37" t="inlineStr">
      <is>
        <t>Unit Contingent</t>
      </is>
    </nc>
  </rcc>
  <rcc rId="938" sId="5">
    <nc r="E37" t="inlineStr">
      <is>
        <t>RE Dillard 1-4</t>
      </is>
    </nc>
  </rcc>
  <rcc rId="939" sId="5">
    <nc r="F37" t="inlineStr">
      <is>
        <t>N/A</t>
      </is>
    </nc>
  </rcc>
  <rcc rId="940" sId="5">
    <nc r="G37" t="inlineStr">
      <is>
        <t>S0280; S0281; S0282; S0283</t>
      </is>
    </nc>
  </rcc>
  <rcc rId="941" sId="5">
    <nc r="H37" t="inlineStr">
      <is>
        <t>57777; 57779; 57781; 57783</t>
      </is>
    </nc>
  </rcc>
  <rcc rId="942" sId="5">
    <nc r="I37" t="inlineStr">
      <is>
        <t>Operational</t>
      </is>
    </nc>
  </rcc>
  <rcc rId="943" sId="5">
    <nc r="J37" t="inlineStr">
      <is>
        <t>Sacramento County</t>
      </is>
    </nc>
  </rcc>
  <rcc rId="944" sId="5">
    <nc r="K37" t="inlineStr">
      <is>
        <t>BANC</t>
      </is>
    </nc>
  </rcc>
  <rcc rId="945" sId="5">
    <nc r="M37" t="inlineStr">
      <is>
        <t>SMUD Control Area</t>
      </is>
    </nc>
  </rcc>
  <rcc rId="946" sId="5" numFmtId="19">
    <nc r="N37">
      <v>40909</v>
    </nc>
  </rcc>
  <rcc rId="947" sId="5">
    <nc r="O37" t="inlineStr">
      <is>
        <t xml:space="preserve"> 2/1/2032</t>
      </is>
    </nc>
  </rcc>
  <rcc rId="948" sId="5">
    <nc r="P37" t="inlineStr">
      <is>
        <t>9.4 MW</t>
      </is>
    </nc>
  </rcc>
  <rcc rId="949" sId="5">
    <nc r="Q37" t="inlineStr">
      <is>
        <t>As available; bundled renewable energy</t>
      </is>
    </nc>
  </rcc>
  <rcc rId="950" sId="5">
    <nc r="R37" t="inlineStr">
      <is>
        <t>Intermittent</t>
      </is>
    </nc>
  </rcc>
  <rcc rId="951" sId="5">
    <nc r="S37" t="inlineStr">
      <is>
        <t>Yes</t>
      </is>
    </nc>
  </rcc>
  <rcc rId="952" sId="5">
    <nc r="T37" t="inlineStr">
      <is>
        <t>No</t>
      </is>
    </nc>
  </rcc>
  <rcc rId="953" sId="5">
    <nc r="U37" t="inlineStr">
      <is>
        <t>Seller &amp; Buyer events of default</t>
      </is>
    </nc>
  </rcc>
  <rcc rId="954" sId="5">
    <nc r="V37" t="inlineStr">
      <is>
        <t>Certified renewable</t>
      </is>
    </nc>
  </rcc>
  <rcc rId="955" sId="5">
    <nc r="B38" t="inlineStr">
      <is>
        <t>Solar PV; Recurrent McKenzie</t>
      </is>
    </nc>
  </rcc>
  <rcc rId="956" sId="5">
    <nc r="C38" t="inlineStr">
      <is>
        <t>Recurrent Energy</t>
      </is>
    </nc>
  </rcc>
  <rcc rId="957" sId="5">
    <nc r="D38" t="inlineStr">
      <is>
        <t>Unit Contingent</t>
      </is>
    </nc>
  </rcc>
  <rcc rId="958" sId="5">
    <nc r="E38" t="inlineStr">
      <is>
        <t>RE McKenzie 1-6</t>
      </is>
    </nc>
  </rcc>
  <rcc rId="959" sId="5">
    <nc r="F38" t="inlineStr">
      <is>
        <t>N/A</t>
      </is>
    </nc>
  </rcc>
  <rcc rId="960" sId="5">
    <nc r="G38" t="inlineStr">
      <is>
        <t>S0211; S0212; S0213; S0214; S0215; S0216</t>
      </is>
    </nc>
  </rcc>
  <rcc rId="961" sId="5">
    <nc r="H38" t="inlineStr">
      <is>
        <t>57816; 57817; 57818; 57819; 57820; 57821</t>
      </is>
    </nc>
  </rcc>
  <rcc rId="962" sId="5">
    <nc r="I38" t="inlineStr">
      <is>
        <t>Operational</t>
      </is>
    </nc>
  </rcc>
  <rcc rId="963" sId="5">
    <nc r="J38" t="inlineStr">
      <is>
        <t>Sacramento County</t>
      </is>
    </nc>
  </rcc>
  <rcc rId="964" sId="5">
    <nc r="K38" t="inlineStr">
      <is>
        <t>BANC</t>
      </is>
    </nc>
  </rcc>
  <rcc rId="965" sId="5">
    <nc r="M38" t="inlineStr">
      <is>
        <t>SMUD Control Area</t>
      </is>
    </nc>
  </rcc>
  <rcc rId="966" sId="5" numFmtId="19">
    <nc r="N38">
      <v>41221</v>
    </nc>
  </rcc>
  <rcc rId="967" sId="5" numFmtId="19">
    <nc r="O38">
      <v>48549</v>
    </nc>
  </rcc>
  <rcc rId="968" sId="5">
    <nc r="P38" t="inlineStr">
      <is>
        <t>30 MW</t>
      </is>
    </nc>
  </rcc>
  <rcc rId="969" sId="5">
    <nc r="Q38" t="inlineStr">
      <is>
        <t>As available; bundled renewable energy</t>
      </is>
    </nc>
  </rcc>
  <rcc rId="970" sId="5">
    <nc r="R38" t="inlineStr">
      <is>
        <t>Intermittent</t>
      </is>
    </nc>
  </rcc>
  <rcc rId="971" sId="5">
    <nc r="S38" t="inlineStr">
      <is>
        <t>Yes</t>
      </is>
    </nc>
  </rcc>
  <rcc rId="972" sId="5">
    <nc r="T38" t="inlineStr">
      <is>
        <t>No</t>
      </is>
    </nc>
  </rcc>
  <rcc rId="973" sId="5">
    <nc r="U38" t="inlineStr">
      <is>
        <t>Seller &amp; Buyer events of default</t>
      </is>
    </nc>
  </rcc>
  <rcc rId="974" sId="5">
    <nc r="V38" t="inlineStr">
      <is>
        <t>Certified renewable</t>
      </is>
    </nc>
  </rcc>
  <rcc rId="975" sId="5">
    <nc r="B39" t="inlineStr">
      <is>
        <t>Solar PV; Constellation Kost</t>
      </is>
    </nc>
  </rcc>
  <rcc rId="976" sId="5">
    <nc r="C39" t="inlineStr">
      <is>
        <t>Constellation Energy</t>
      </is>
    </nc>
  </rcc>
  <rcc rId="977" sId="5">
    <nc r="D39" t="inlineStr">
      <is>
        <t>Unit Contingent</t>
      </is>
    </nc>
  </rcc>
  <rcc rId="978" sId="5">
    <nc r="E39" t="inlineStr">
      <is>
        <t>Constellation Kost 1</t>
      </is>
    </nc>
  </rcc>
  <rcc rId="979" sId="5">
    <nc r="F39" t="inlineStr">
      <is>
        <t>N/A</t>
      </is>
    </nc>
  </rcc>
  <rcc rId="980" sId="5">
    <nc r="G39" t="inlineStr">
      <is>
        <t>S0155</t>
      </is>
    </nc>
  </rcc>
  <rcc rId="981" sId="5" numFmtId="19">
    <nc r="H39">
      <v>57670</v>
    </nc>
  </rcc>
  <rcc rId="982" sId="5">
    <nc r="I39" t="inlineStr">
      <is>
        <t>Operational</t>
      </is>
    </nc>
  </rcc>
  <rcc rId="983" sId="5">
    <nc r="J39" t="inlineStr">
      <is>
        <t>Sacramento County</t>
      </is>
    </nc>
  </rcc>
  <rcc rId="984" sId="5">
    <nc r="K39" t="inlineStr">
      <is>
        <t>BANC</t>
      </is>
    </nc>
  </rcc>
  <rcc rId="985" sId="5">
    <nc r="M39" t="inlineStr">
      <is>
        <t>SMUD Control Area</t>
      </is>
    </nc>
  </rcc>
  <rcc rId="986" sId="5" numFmtId="19">
    <nc r="N39">
      <v>40866</v>
    </nc>
  </rcc>
  <rcc rId="987" sId="5" numFmtId="19">
    <nc r="O39">
      <v>48183</v>
    </nc>
  </rcc>
  <rcc rId="988" sId="5">
    <nc r="P39" t="inlineStr">
      <is>
        <t>3 MW</t>
      </is>
    </nc>
  </rcc>
  <rcc rId="989" sId="5">
    <nc r="Q39" t="inlineStr">
      <is>
        <t>As available; bundled renewable energy</t>
      </is>
    </nc>
  </rcc>
  <rcc rId="990" sId="5">
    <nc r="R39" t="inlineStr">
      <is>
        <t>Intermittent</t>
      </is>
    </nc>
  </rcc>
  <rcc rId="991" sId="5">
    <nc r="S39" t="inlineStr">
      <is>
        <t>Yes</t>
      </is>
    </nc>
  </rcc>
  <rcc rId="992" sId="5">
    <nc r="T39" t="inlineStr">
      <is>
        <t>No</t>
      </is>
    </nc>
  </rcc>
  <rcc rId="993" sId="5">
    <nc r="U39" t="inlineStr">
      <is>
        <t>Seller &amp; Buyer events of default</t>
      </is>
    </nc>
  </rcc>
  <rcc rId="994" sId="5">
    <nc r="V39" t="inlineStr">
      <is>
        <t>Certified renewable</t>
      </is>
    </nc>
  </rcc>
  <rcc rId="995" sId="5">
    <nc r="B40" t="inlineStr">
      <is>
        <t>Solar PV; Constellation Boessow</t>
      </is>
    </nc>
  </rcc>
  <rcc rId="996" sId="5">
    <nc r="C40" t="inlineStr">
      <is>
        <t>Constellation Energy</t>
      </is>
    </nc>
  </rcc>
  <rcc rId="997" sId="5">
    <nc r="D40" t="inlineStr">
      <is>
        <t>Unit Contingent</t>
      </is>
    </nc>
  </rcc>
  <rcc rId="998" sId="5">
    <nc r="E40" t="inlineStr">
      <is>
        <t>Constellation Boessow 1-2</t>
      </is>
    </nc>
  </rcc>
  <rcc rId="999" sId="5">
    <nc r="F40" t="inlineStr">
      <is>
        <t>N/A</t>
      </is>
    </nc>
  </rcc>
  <rcc rId="1000" sId="5">
    <nc r="G40" t="inlineStr">
      <is>
        <t>S0157</t>
      </is>
    </nc>
  </rcc>
  <rcc rId="1001" sId="5" numFmtId="19">
    <nc r="H40">
      <v>57671</v>
    </nc>
  </rcc>
  <rcc rId="1002" sId="5">
    <nc r="I40" t="inlineStr">
      <is>
        <t>Operational</t>
      </is>
    </nc>
  </rcc>
  <rcc rId="1003" sId="5">
    <nc r="J40" t="inlineStr">
      <is>
        <t>Sacramento County</t>
      </is>
    </nc>
  </rcc>
  <rcc rId="1004" sId="5">
    <nc r="K40" t="inlineStr">
      <is>
        <t>BANC</t>
      </is>
    </nc>
  </rcc>
  <rcc rId="1005" sId="5">
    <nc r="M40" t="inlineStr">
      <is>
        <t>SMUD Control Area</t>
      </is>
    </nc>
  </rcc>
  <rcc rId="1006" sId="5" numFmtId="19">
    <nc r="N40">
      <v>40897</v>
    </nc>
  </rcc>
  <rcc rId="1007" sId="5" numFmtId="19">
    <nc r="O40">
      <v>48214</v>
    </nc>
  </rcc>
  <rcc rId="1008" sId="5">
    <nc r="P40" t="inlineStr">
      <is>
        <t>3 MW</t>
      </is>
    </nc>
  </rcc>
  <rcc rId="1009" sId="5">
    <nc r="Q40" t="inlineStr">
      <is>
        <t>As available; bundled renewable energy</t>
      </is>
    </nc>
  </rcc>
  <rcc rId="1010" sId="5">
    <nc r="R40" t="inlineStr">
      <is>
        <t>Intermittent</t>
      </is>
    </nc>
  </rcc>
  <rcc rId="1011" sId="5">
    <nc r="S40" t="inlineStr">
      <is>
        <t>Yes</t>
      </is>
    </nc>
  </rcc>
  <rcc rId="1012" sId="5">
    <nc r="T40" t="inlineStr">
      <is>
        <t>No</t>
      </is>
    </nc>
  </rcc>
  <rcc rId="1013" sId="5">
    <nc r="U40" t="inlineStr">
      <is>
        <t>Seller &amp; Buyer events of default</t>
      </is>
    </nc>
  </rcc>
  <rcc rId="1014" sId="5">
    <nc r="V40" t="inlineStr">
      <is>
        <t>Certified renewable</t>
      </is>
    </nc>
  </rcc>
  <rcc rId="1015" sId="5">
    <nc r="B41" t="inlineStr">
      <is>
        <t>Solar PV; Constellation Pt Pleasant</t>
      </is>
    </nc>
  </rcc>
  <rcc rId="1016" sId="5">
    <nc r="C41" t="inlineStr">
      <is>
        <t>Constellation Energy</t>
      </is>
    </nc>
  </rcc>
  <rcc rId="1017" sId="5">
    <nc r="D41" t="inlineStr">
      <is>
        <t>Unit Contingent</t>
      </is>
    </nc>
  </rcc>
  <rcc rId="1018" sId="5">
    <nc r="E41" t="inlineStr">
      <is>
        <t>Constellation Pt Pleasant 1</t>
      </is>
    </nc>
  </rcc>
  <rcc rId="1019" sId="5">
    <nc r="F41" t="inlineStr">
      <is>
        <t>N/A</t>
      </is>
    </nc>
  </rcc>
  <rcc rId="1020" sId="5">
    <nc r="G41" t="inlineStr">
      <is>
        <t>S0154</t>
      </is>
    </nc>
  </rcc>
  <rcc rId="1021" sId="5" numFmtId="19">
    <nc r="H41">
      <v>57753</v>
    </nc>
  </rcc>
  <rcc rId="1022" sId="5">
    <nc r="I41" t="inlineStr">
      <is>
        <t>Operational</t>
      </is>
    </nc>
  </rcc>
  <rcc rId="1023" sId="5">
    <nc r="J41" t="inlineStr">
      <is>
        <t>Sacramento County</t>
      </is>
    </nc>
  </rcc>
  <rcc rId="1024" sId="5">
    <nc r="K41" t="inlineStr">
      <is>
        <t>BANC</t>
      </is>
    </nc>
  </rcc>
  <rcc rId="1025" sId="5">
    <nc r="M41" t="inlineStr">
      <is>
        <t>SMUD Control Area</t>
      </is>
    </nc>
  </rcc>
  <rcc rId="1026" sId="5" numFmtId="19">
    <nc r="N41">
      <v>40907</v>
    </nc>
  </rcc>
  <rcc rId="1027" sId="5" numFmtId="19">
    <nc r="O41">
      <v>48214</v>
    </nc>
  </rcc>
  <rcc rId="1028" sId="5">
    <nc r="P41" t="inlineStr">
      <is>
        <t>1 MW</t>
      </is>
    </nc>
  </rcc>
  <rcc rId="1029" sId="5">
    <nc r="Q41" t="inlineStr">
      <is>
        <t>As available; bundled renewable energy</t>
      </is>
    </nc>
  </rcc>
  <rcc rId="1030" sId="5">
    <nc r="R41" t="inlineStr">
      <is>
        <t>Intermittent</t>
      </is>
    </nc>
  </rcc>
  <rcc rId="1031" sId="5">
    <nc r="S41" t="inlineStr">
      <is>
        <t>Yes</t>
      </is>
    </nc>
  </rcc>
  <rcc rId="1032" sId="5">
    <nc r="T41" t="inlineStr">
      <is>
        <t>No</t>
      </is>
    </nc>
  </rcc>
  <rcc rId="1033" sId="5">
    <nc r="U41" t="inlineStr">
      <is>
        <t>Seller &amp; Buyer events of default</t>
      </is>
    </nc>
  </rcc>
  <rcc rId="1034" sId="5">
    <nc r="V41" t="inlineStr">
      <is>
        <t>Certified renewable</t>
      </is>
    </nc>
  </rcc>
  <rcc rId="1035" sId="5">
    <nc r="B42" t="inlineStr">
      <is>
        <t>Solar PV; Constellation Bruceville</t>
      </is>
    </nc>
  </rcc>
  <rcc rId="1036" sId="5">
    <nc r="C42" t="inlineStr">
      <is>
        <t>Constellation Energy</t>
      </is>
    </nc>
  </rcc>
  <rcc rId="1037" sId="5">
    <nc r="D42" t="inlineStr">
      <is>
        <t>Unit Contingent</t>
      </is>
    </nc>
  </rcc>
  <rcc rId="1038" sId="5">
    <nc r="E42" t="inlineStr">
      <is>
        <t>Constellation Bruceville 1-6</t>
      </is>
    </nc>
  </rcc>
  <rcc rId="1039" sId="5">
    <nc r="F42" t="inlineStr">
      <is>
        <t>N/A</t>
      </is>
    </nc>
  </rcc>
  <rcc rId="1040" sId="5">
    <nc r="G42" t="inlineStr">
      <is>
        <t>S0156</t>
      </is>
    </nc>
  </rcc>
  <rcc rId="1041" sId="5" numFmtId="19">
    <nc r="H42">
      <v>57669</v>
    </nc>
  </rcc>
  <rcc rId="1042" sId="5">
    <nc r="I42" t="inlineStr">
      <is>
        <t>Operational</t>
      </is>
    </nc>
  </rcc>
  <rcc rId="1043" sId="5">
    <nc r="J42" t="inlineStr">
      <is>
        <t>Sacramento County</t>
      </is>
    </nc>
  </rcc>
  <rcc rId="1044" sId="5">
    <nc r="K42" t="inlineStr">
      <is>
        <t>BANC</t>
      </is>
    </nc>
  </rcc>
  <rcc rId="1045" sId="5">
    <nc r="M42" t="inlineStr">
      <is>
        <t>SMUD Control Area</t>
      </is>
    </nc>
  </rcc>
  <rcc rId="1046" sId="5">
    <nc r="N42" t="inlineStr">
      <is>
        <t>12/28/2011 (1,3,4,5,6); 1/26/2012 (2)</t>
      </is>
    </nc>
  </rcc>
  <rcc rId="1047" sId="5">
    <nc r="O42" t="inlineStr">
      <is>
        <t>1/1/2032 (1,3,4,5,6); 2/1/2032 (2)</t>
      </is>
    </nc>
  </rcc>
  <rcc rId="1048" sId="5">
    <nc r="P42" t="inlineStr">
      <is>
        <t>18 MW</t>
      </is>
    </nc>
  </rcc>
  <rcc rId="1049" sId="5">
    <nc r="Q42" t="inlineStr">
      <is>
        <t>As available; bundled renewable energy</t>
      </is>
    </nc>
  </rcc>
  <rcc rId="1050" sId="5">
    <nc r="R42" t="inlineStr">
      <is>
        <t>Intermittent</t>
      </is>
    </nc>
  </rcc>
  <rcc rId="1051" sId="5">
    <nc r="S42" t="inlineStr">
      <is>
        <t>Yes</t>
      </is>
    </nc>
  </rcc>
  <rcc rId="1052" sId="5">
    <nc r="T42" t="inlineStr">
      <is>
        <t>No</t>
      </is>
    </nc>
  </rcc>
  <rcc rId="1053" sId="5">
    <nc r="U42" t="inlineStr">
      <is>
        <t>Seller &amp; Buyer events of default</t>
      </is>
    </nc>
  </rcc>
  <rcc rId="1054" sId="5">
    <nc r="V42" t="inlineStr">
      <is>
        <t>Certified renewable</t>
      </is>
    </nc>
  </rcc>
  <rcc rId="1055" sId="5">
    <nc r="B43" t="inlineStr">
      <is>
        <t>Solar PV; Twin Cities I5</t>
      </is>
    </nc>
  </rcc>
  <rcc rId="1056" sId="5">
    <nc r="C43" t="inlineStr">
      <is>
        <t>S-Energy</t>
      </is>
    </nc>
  </rcc>
  <rcc rId="1057" sId="5">
    <nc r="D43" t="inlineStr">
      <is>
        <t>Unit Contingent</t>
      </is>
    </nc>
  </rcc>
  <rcc rId="1058" sId="5">
    <nc r="E43" t="inlineStr">
      <is>
        <t>Twin Cities 1-2</t>
      </is>
    </nc>
  </rcc>
  <rcc rId="1059" sId="5">
    <nc r="F43" t="inlineStr">
      <is>
        <t>N/A</t>
      </is>
    </nc>
  </rcc>
  <rcc rId="1060" sId="5">
    <nc r="G43" t="inlineStr">
      <is>
        <t>S0204</t>
      </is>
    </nc>
  </rcc>
  <rcc rId="1061" sId="5" numFmtId="19">
    <nc r="H43">
      <v>57849</v>
    </nc>
  </rcc>
  <rcc rId="1062" sId="5">
    <nc r="I43" t="inlineStr">
      <is>
        <t>Operational</t>
      </is>
    </nc>
  </rcc>
  <rcc rId="1063" sId="5">
    <nc r="J43" t="inlineStr">
      <is>
        <t>Sacramento County</t>
      </is>
    </nc>
  </rcc>
  <rcc rId="1064" sId="5">
    <nc r="K43" t="inlineStr">
      <is>
        <t>BANC</t>
      </is>
    </nc>
  </rcc>
  <rcc rId="1065" sId="5">
    <nc r="M43" t="inlineStr">
      <is>
        <t>SMUD Control Area</t>
      </is>
    </nc>
  </rcc>
  <rcc rId="1066" sId="5" numFmtId="19">
    <nc r="N43">
      <v>41153</v>
    </nc>
  </rcc>
  <rcc rId="1067" sId="5" numFmtId="19">
    <nc r="O43">
      <v>48488</v>
    </nc>
  </rcc>
  <rcc rId="1068" sId="5">
    <nc r="P43" t="inlineStr">
      <is>
        <t>4 MW</t>
      </is>
    </nc>
  </rcc>
  <rcc rId="1069" sId="5">
    <nc r="Q43" t="inlineStr">
      <is>
        <t>As available; bundled renewable energy</t>
      </is>
    </nc>
  </rcc>
  <rcc rId="1070" sId="5">
    <nc r="R43" t="inlineStr">
      <is>
        <t>Intermittent</t>
      </is>
    </nc>
  </rcc>
  <rcc rId="1071" sId="5">
    <nc r="S43" t="inlineStr">
      <is>
        <t>Yes</t>
      </is>
    </nc>
  </rcc>
  <rcc rId="1072" sId="5">
    <nc r="T43" t="inlineStr">
      <is>
        <t>No</t>
      </is>
    </nc>
  </rcc>
  <rcc rId="1073" sId="5">
    <nc r="U43" t="inlineStr">
      <is>
        <t>Seller &amp; Buyer events of default</t>
      </is>
    </nc>
  </rcc>
  <rcc rId="1074" sId="5">
    <nc r="V43" t="inlineStr">
      <is>
        <t>Certified renewable</t>
      </is>
    </nc>
  </rcc>
  <rcc rId="1075" sId="5">
    <nc r="B44" t="inlineStr">
      <is>
        <t>Solar PV; McClellan Park</t>
      </is>
    </nc>
  </rcc>
  <rcc rId="1076" sId="5">
    <nc r="C44" t="inlineStr">
      <is>
        <t>McClellan Park</t>
      </is>
    </nc>
  </rcc>
  <rcc rId="1077" sId="5">
    <nc r="D44" t="inlineStr">
      <is>
        <t>Unit Contingent</t>
      </is>
    </nc>
  </rcc>
  <rcc rId="1078" sId="5">
    <nc r="E44" t="inlineStr">
      <is>
        <t>McClellan Park 1</t>
      </is>
    </nc>
  </rcc>
  <rcc rId="1079" sId="5">
    <nc r="F44" t="inlineStr">
      <is>
        <t>N/A</t>
      </is>
    </nc>
  </rcc>
  <rcc rId="1080" sId="5">
    <nc r="G44" t="inlineStr">
      <is>
        <t>G0339</t>
      </is>
    </nc>
  </rcc>
  <rcc rId="1081" sId="5" numFmtId="19">
    <nc r="H44">
      <v>535</v>
    </nc>
  </rcc>
  <rcc rId="1082" sId="5">
    <nc r="I44" t="inlineStr">
      <is>
        <t>Operational</t>
      </is>
    </nc>
  </rcc>
  <rcc rId="1083" sId="5">
    <nc r="J44" t="inlineStr">
      <is>
        <t>Sacramento County</t>
      </is>
    </nc>
  </rcc>
  <rcc rId="1084" sId="5">
    <nc r="K44" t="inlineStr">
      <is>
        <t>BANC</t>
      </is>
    </nc>
  </rcc>
  <rcc rId="1085" sId="5">
    <nc r="M44" t="inlineStr">
      <is>
        <t>SMUD Control Area</t>
      </is>
    </nc>
  </rcc>
  <rcc rId="1086" sId="5" numFmtId="19">
    <nc r="N44">
      <v>40391</v>
    </nc>
  </rcc>
  <rcc rId="1087" sId="5" numFmtId="19">
    <nc r="O44">
      <v>47727</v>
    </nc>
  </rcc>
  <rcc rId="1088" sId="5">
    <nc r="P44" t="inlineStr">
      <is>
        <t>93 kW</t>
      </is>
    </nc>
  </rcc>
  <rcc rId="1089" sId="5">
    <nc r="Q44" t="inlineStr">
      <is>
        <t>As available; bundled renewable energy</t>
      </is>
    </nc>
  </rcc>
  <rcc rId="1090" sId="5">
    <nc r="R44" t="inlineStr">
      <is>
        <t>Intermittent</t>
      </is>
    </nc>
  </rcc>
  <rcc rId="1091" sId="5">
    <nc r="S44" t="inlineStr">
      <is>
        <t>Yes</t>
      </is>
    </nc>
  </rcc>
  <rcc rId="1092" sId="5">
    <nc r="T44" t="inlineStr">
      <is>
        <t>No</t>
      </is>
    </nc>
  </rcc>
  <rcc rId="1093" sId="5">
    <nc r="U44" t="inlineStr">
      <is>
        <t>Seller &amp; Buyer events of default</t>
      </is>
    </nc>
  </rcc>
  <rcc rId="1094" sId="5">
    <nc r="V44" t="inlineStr">
      <is>
        <t>Certified renewable</t>
      </is>
    </nc>
  </rcc>
  <rcc rId="1095" sId="5">
    <nc r="B45" t="inlineStr">
      <is>
        <t>Biogas; Van Warmerdam Dairy Digester</t>
      </is>
    </nc>
  </rcc>
  <rcc rId="1096" sId="5">
    <nc r="C45" t="inlineStr">
      <is>
        <t>Maas Energy Works</t>
      </is>
    </nc>
  </rcc>
  <rcc rId="1097" sId="5">
    <nc r="D45" t="inlineStr">
      <is>
        <t>Unit Contingent</t>
      </is>
    </nc>
  </rcc>
  <rcc rId="1098" sId="5">
    <nc r="E45" t="inlineStr">
      <is>
        <t>Van Warmerdam dairy digester</t>
      </is>
    </nc>
  </rcc>
  <rcc rId="1099" sId="5">
    <nc r="F45" t="inlineStr">
      <is>
        <t>N/A</t>
      </is>
    </nc>
  </rcc>
  <rcc rId="1100" sId="5">
    <nc r="I45" t="inlineStr">
      <is>
        <t>Operational</t>
      </is>
    </nc>
  </rcc>
  <rcc rId="1101" sId="5">
    <nc r="J45" t="inlineStr">
      <is>
        <t>Sacramento County</t>
      </is>
    </nc>
  </rcc>
  <rcc rId="1102" sId="5">
    <nc r="K45" t="inlineStr">
      <is>
        <t>BANC</t>
      </is>
    </nc>
  </rcc>
  <rcc rId="1103" sId="5">
    <nc r="M45" t="inlineStr">
      <is>
        <t>SMUD Control Area</t>
      </is>
    </nc>
  </rcc>
  <rcc rId="1104" sId="5" numFmtId="19">
    <nc r="N45">
      <v>41423</v>
    </nc>
  </rcc>
  <rcc rId="1105" sId="5" numFmtId="19">
    <nc r="O45">
      <v>48731</v>
    </nc>
  </rcc>
  <rcc rId="1106" sId="5">
    <nc r="P45" t="inlineStr">
      <is>
        <t>600 kW</t>
      </is>
    </nc>
  </rcc>
  <rcc rId="1107" sId="5">
    <nc r="Q45" t="inlineStr">
      <is>
        <t>As available; bundled renewable energy</t>
      </is>
    </nc>
  </rcc>
  <rcc rId="1108" sId="5">
    <nc r="R45" t="inlineStr">
      <is>
        <t>Feedstock dependent</t>
      </is>
    </nc>
  </rcc>
  <rcc rId="1109" sId="5">
    <nc r="S45" t="inlineStr">
      <is>
        <t>Yes</t>
      </is>
    </nc>
  </rcc>
  <rcc rId="1110" sId="5">
    <nc r="T45" t="inlineStr">
      <is>
        <t>No</t>
      </is>
    </nc>
  </rcc>
  <rcc rId="1111" sId="5">
    <nc r="U45" t="inlineStr">
      <is>
        <t>Seller &amp; Buyer events of default</t>
      </is>
    </nc>
  </rcc>
  <rcc rId="1112" sId="5">
    <nc r="V45" t="inlineStr">
      <is>
        <t>Certified renewable</t>
      </is>
    </nc>
  </rcc>
  <rcc rId="1113" sId="5">
    <nc r="B46" t="inlineStr">
      <is>
        <t>Biogas; New Hope Dairy Digester</t>
      </is>
    </nc>
  </rcc>
  <rcc rId="1114" sId="5">
    <nc r="C46" t="inlineStr">
      <is>
        <t>ABEC New Hope LLC</t>
      </is>
    </nc>
  </rcc>
  <rcc rId="1115" sId="5">
    <nc r="D46" t="inlineStr">
      <is>
        <t>Unit Contingent</t>
      </is>
    </nc>
  </rcc>
  <rcc rId="1116" sId="5">
    <nc r="E46" t="inlineStr">
      <is>
        <t>ABEC New Hope dairy digester</t>
      </is>
    </nc>
  </rcc>
  <rcc rId="1117" sId="5">
    <nc r="F46" t="inlineStr">
      <is>
        <t>N/A</t>
      </is>
    </nc>
  </rcc>
  <rcc rId="1118" sId="5">
    <nc r="I46" t="inlineStr">
      <is>
        <t>Operational</t>
      </is>
    </nc>
  </rcc>
  <rcc rId="1119" sId="5">
    <nc r="J46" t="inlineStr">
      <is>
        <t>Sacramento County</t>
      </is>
    </nc>
  </rcc>
  <rcc rId="1120" sId="5">
    <nc r="K46" t="inlineStr">
      <is>
        <t>BANC</t>
      </is>
    </nc>
  </rcc>
  <rcc rId="1121" sId="5">
    <nc r="M46" t="inlineStr">
      <is>
        <t>SMUD Control Area</t>
      </is>
    </nc>
  </rcc>
  <rcc rId="1122" sId="5" numFmtId="19">
    <nc r="N46">
      <v>41502</v>
    </nc>
  </rcc>
  <rcc rId="1123" sId="5" numFmtId="19">
    <nc r="O46">
      <v>48823</v>
    </nc>
  </rcc>
  <rcc rId="1124" sId="5">
    <nc r="P46" t="inlineStr">
      <is>
        <t>425 kW</t>
      </is>
    </nc>
  </rcc>
  <rcc rId="1125" sId="5">
    <nc r="Q46" t="inlineStr">
      <is>
        <t>As available; bundled renewable energy</t>
      </is>
    </nc>
  </rcc>
  <rcc rId="1126" sId="5">
    <nc r="R46" t="inlineStr">
      <is>
        <t>Feedstock dependent</t>
      </is>
    </nc>
  </rcc>
  <rcc rId="1127" sId="5">
    <nc r="S46" t="inlineStr">
      <is>
        <t>Yes</t>
      </is>
    </nc>
  </rcc>
  <rcc rId="1128" sId="5">
    <nc r="T46" t="inlineStr">
      <is>
        <t>No</t>
      </is>
    </nc>
  </rcc>
  <rcc rId="1129" sId="5">
    <nc r="U46" t="inlineStr">
      <is>
        <t>Seller &amp; Buyer events of default</t>
      </is>
    </nc>
  </rcc>
  <rcc rId="1130" sId="5">
    <nc r="V46" t="inlineStr">
      <is>
        <t>Certified renewable</t>
      </is>
    </nc>
  </rcc>
  <rcc rId="1131" sId="5">
    <nc r="B47" t="inlineStr">
      <is>
        <t>Solar PV; Sutter's Landing</t>
      </is>
    </nc>
  </rcc>
  <rcc rId="1132" sId="5">
    <nc r="C47" t="inlineStr">
      <is>
        <t xml:space="preserve">Washington Gas/Conergy Inc. </t>
      </is>
    </nc>
  </rcc>
  <rcc rId="1133" sId="5">
    <nc r="D47" t="inlineStr">
      <is>
        <t>Unit Contingent</t>
      </is>
    </nc>
  </rcc>
  <rcc rId="1134" sId="5">
    <nc r="E47" t="inlineStr">
      <is>
        <t>Sutter's Landing Solar</t>
      </is>
    </nc>
  </rcc>
  <rcc rId="1135" sId="5">
    <nc r="F47" t="inlineStr">
      <is>
        <t>N/A</t>
      </is>
    </nc>
  </rcc>
  <rcc rId="1136" sId="5" numFmtId="19">
    <nc r="H47">
      <v>59323</v>
    </nc>
  </rcc>
  <rcc rId="1137" sId="5">
    <nc r="I47" t="inlineStr">
      <is>
        <t>Operational</t>
      </is>
    </nc>
  </rcc>
  <rcc rId="1138" sId="5">
    <nc r="J47" t="inlineStr">
      <is>
        <t>Sacramento County</t>
      </is>
    </nc>
  </rcc>
  <rcc rId="1139" sId="5">
    <nc r="K47" t="inlineStr">
      <is>
        <t>BANC</t>
      </is>
    </nc>
  </rcc>
  <rcc rId="1140" sId="5">
    <nc r="M47" t="inlineStr">
      <is>
        <t>SMUD Control Area</t>
      </is>
    </nc>
  </rcc>
  <rcc rId="1141" sId="5" numFmtId="19">
    <nc r="N47">
      <v>41873</v>
    </nc>
  </rcc>
  <rcc rId="1142" sId="5" numFmtId="19">
    <nc r="O47">
      <v>49188</v>
    </nc>
  </rcc>
  <rcc rId="1143" sId="5">
    <nc r="P47" t="inlineStr">
      <is>
        <t>1.322 MW</t>
      </is>
    </nc>
  </rcc>
  <rcc rId="1144" sId="5">
    <nc r="Q47" t="inlineStr">
      <is>
        <t>As available; bundled renewable energy</t>
      </is>
    </nc>
  </rcc>
  <rcc rId="1145" sId="5">
    <nc r="R47" t="inlineStr">
      <is>
        <t>Intermittent</t>
      </is>
    </nc>
  </rcc>
  <rcc rId="1146" sId="5">
    <nc r="S47" t="inlineStr">
      <is>
        <t>Yes</t>
      </is>
    </nc>
  </rcc>
  <rcc rId="1147" sId="5">
    <nc r="T47" t="inlineStr">
      <is>
        <t>No</t>
      </is>
    </nc>
  </rcc>
  <rcc rId="1148" sId="5">
    <nc r="U47" t="inlineStr">
      <is>
        <t>Buyer can terminate for Seller events of default</t>
      </is>
    </nc>
  </rcc>
  <rcc rId="1149" sId="5">
    <nc r="V47" t="inlineStr">
      <is>
        <t>Certified renewable</t>
      </is>
    </nc>
  </rcc>
  <rcc rId="1150" sId="5">
    <nc r="B48" t="inlineStr">
      <is>
        <t>Biogas; Van Steyn Dairy Digester</t>
      </is>
    </nc>
  </rcc>
  <rcc rId="1151" sId="5">
    <nc r="C48" t="inlineStr">
      <is>
        <t>John Galt Biogas</t>
      </is>
    </nc>
  </rcc>
  <rcc rId="1152" sId="5">
    <nc r="D48" t="inlineStr">
      <is>
        <t>Unit Contingent</t>
      </is>
    </nc>
  </rcc>
  <rcc rId="1153" sId="5">
    <nc r="E48" t="inlineStr">
      <is>
        <t>Van Steyn dairy digester</t>
      </is>
    </nc>
  </rcc>
  <rcc rId="1154" sId="5">
    <nc r="F48" t="inlineStr">
      <is>
        <t>N/A</t>
      </is>
    </nc>
  </rcc>
  <rcc rId="1155" sId="5">
    <nc r="I48" t="inlineStr">
      <is>
        <t>Operational</t>
      </is>
    </nc>
  </rcc>
  <rcc rId="1156" sId="5">
    <nc r="J48" t="inlineStr">
      <is>
        <t>Sacramento County</t>
      </is>
    </nc>
  </rcc>
  <rcc rId="1157" sId="5">
    <nc r="K48" t="inlineStr">
      <is>
        <t>BANC</t>
      </is>
    </nc>
  </rcc>
  <rcc rId="1158" sId="5">
    <nc r="M48" t="inlineStr">
      <is>
        <t>SMUD Control Area</t>
      </is>
    </nc>
  </rcc>
  <rcc rId="1159" sId="5" numFmtId="19">
    <nc r="N48">
      <v>42271</v>
    </nc>
  </rcc>
  <rcc rId="1160" sId="5" numFmtId="19">
    <nc r="O48">
      <v>45931</v>
    </nc>
  </rcc>
  <rcc rId="1161" sId="5">
    <nc r="P48" t="inlineStr">
      <is>
        <t>225 KW</t>
      </is>
    </nc>
  </rcc>
  <rcc rId="1162" sId="5">
    <nc r="Q48" t="inlineStr">
      <is>
        <t>As available; bundled renewable energy</t>
      </is>
    </nc>
  </rcc>
  <rcc rId="1163" sId="5">
    <nc r="R48" t="inlineStr">
      <is>
        <t>Feedstock dependent</t>
      </is>
    </nc>
  </rcc>
  <rcc rId="1164" sId="5">
    <nc r="S48" t="inlineStr">
      <is>
        <t>Yes</t>
      </is>
    </nc>
  </rcc>
  <rcc rId="1165" sId="5">
    <nc r="T48" t="inlineStr">
      <is>
        <t>No</t>
      </is>
    </nc>
  </rcc>
  <rcc rId="1166" sId="5">
    <nc r="U48" t="inlineStr">
      <is>
        <t>Buyer can terminate for Seller events of default</t>
      </is>
    </nc>
  </rcc>
  <rcc rId="1167" sId="5">
    <nc r="V48" t="inlineStr">
      <is>
        <t>Certified renewable</t>
      </is>
    </nc>
  </rcc>
  <rcc rId="1168" sId="5">
    <nc r="B49" t="inlineStr">
      <is>
        <t>Geothermal; CalEnergy</t>
      </is>
    </nc>
  </rcc>
  <rcc rId="1169" sId="5">
    <nc r="C49" t="inlineStr">
      <is>
        <t>CalEnergy LLC</t>
      </is>
    </nc>
  </rcc>
  <rcc rId="1170" sId="5">
    <nc r="D49" t="inlineStr">
      <is>
        <t>Unit Contingent</t>
      </is>
    </nc>
  </rcc>
  <rcc rId="1171" sId="5">
    <nc r="E49" t="inlineStr">
      <is>
        <t>From portfolio of Cal Energy Salton Sea projects</t>
      </is>
    </nc>
  </rcc>
  <rcc rId="1172" sId="5">
    <nc r="F49" t="inlineStr">
      <is>
        <t>N/A</t>
      </is>
    </nc>
  </rcc>
  <rcc rId="1173" sId="5">
    <nc r="I49" t="inlineStr">
      <is>
        <t>Planned Operation for 7/1/2017</t>
      </is>
    </nc>
  </rcc>
  <rcc rId="1174" sId="5">
    <nc r="J49" t="inlineStr">
      <is>
        <t xml:space="preserve">Imperial County </t>
      </is>
    </nc>
  </rcc>
  <rcc rId="1175" sId="5">
    <nc r="K49" t="inlineStr">
      <is>
        <t>IID</t>
      </is>
    </nc>
  </rcc>
  <rcc rId="1176" sId="5">
    <nc r="M49" t="inlineStr">
      <is>
        <t>CAISO/Mirage</t>
      </is>
    </nc>
  </rcc>
  <rcc rId="1177" sId="5">
    <nc r="N49" t="inlineStr">
      <is>
        <t>Deliveries start 7/1/2017</t>
      </is>
    </nc>
  </rcc>
  <rcc rId="1178" sId="5" numFmtId="19">
    <nc r="O49">
      <v>51135</v>
    </nc>
  </rcc>
  <rcc rId="1179" sId="5">
    <nc r="P49" t="inlineStr">
      <is>
        <t>10 MW starting 7/1/2017; 20 MW starting 3/1/2019; 30 MW starting 5/1/2020</t>
      </is>
    </nc>
  </rcc>
  <rcc rId="1180" sId="5">
    <nc r="Q49" t="inlineStr">
      <is>
        <t>Firm, PCC-1 Renewable Energy</t>
      </is>
    </nc>
  </rcc>
  <rcc rId="1181" sId="5">
    <nc r="R49" t="inlineStr">
      <is>
        <t>7X24</t>
      </is>
    </nc>
  </rcc>
  <rcc rId="1182" sId="5">
    <nc r="S49" t="inlineStr">
      <is>
        <t>Yes</t>
      </is>
    </nc>
  </rcc>
  <rcc rId="1183" sId="5">
    <nc r="T49" t="inlineStr">
      <is>
        <t>Yes</t>
      </is>
    </nc>
  </rcc>
  <rcc rId="1184" sId="5">
    <nc r="U49" t="inlineStr">
      <is>
        <t xml:space="preserve">SMUD right to terminate if unable to obtain approval under CA Emission Performance Standard. </t>
      </is>
    </nc>
  </rcc>
  <rcc rId="1185" sId="5">
    <nc r="V49" t="inlineStr">
      <is>
        <t>Certified Renewable</t>
      </is>
    </nc>
  </rcc>
  <rcc rId="1186" sId="5">
    <nc r="B50" t="inlineStr">
      <is>
        <t>Solar PV; Rancho Seco Solar 1</t>
      </is>
    </nc>
  </rcc>
  <rcc rId="1187" sId="5">
    <nc r="C50" t="inlineStr">
      <is>
        <t>D.E. Shaw</t>
      </is>
    </nc>
  </rcc>
  <rcc rId="1188" sId="5">
    <nc r="D50" t="inlineStr">
      <is>
        <t>Unit Contingent</t>
      </is>
    </nc>
  </rcc>
  <rcc rId="1189" sId="5">
    <nc r="E50" t="inlineStr">
      <is>
        <t>Rancho Seco Solar 1</t>
      </is>
    </nc>
  </rcc>
  <rcc rId="1190" sId="5">
    <nc r="F50" t="inlineStr">
      <is>
        <t>N/A</t>
      </is>
    </nc>
  </rcc>
  <rcc rId="1191" sId="5" numFmtId="19">
    <nc r="H50">
      <v>60226</v>
    </nc>
  </rcc>
  <rcc rId="1192" sId="5">
    <nc r="I50" t="inlineStr">
      <is>
        <t xml:space="preserve">Operational </t>
      </is>
    </nc>
  </rcc>
  <rcc rId="1193" sId="5">
    <nc r="J50" t="inlineStr">
      <is>
        <t>Sacramento County</t>
      </is>
    </nc>
  </rcc>
  <rcc rId="1194" sId="5">
    <nc r="K50" t="inlineStr">
      <is>
        <t>BANC</t>
      </is>
    </nc>
  </rcc>
  <rcc rId="1195" sId="5">
    <nc r="M50" t="inlineStr">
      <is>
        <t>SMUD Control Area</t>
      </is>
    </nc>
  </rcc>
  <rcc rId="1196" sId="5" numFmtId="19">
    <nc r="N50">
      <v>42593</v>
    </nc>
  </rcc>
  <rcc rId="1197" sId="5" numFmtId="19">
    <nc r="O50">
      <v>49919</v>
    </nc>
  </rcc>
  <rcc rId="1198" sId="5">
    <nc r="P50" t="inlineStr">
      <is>
        <t>10.88 MW</t>
      </is>
    </nc>
  </rcc>
  <rcc rId="1199" sId="5">
    <nc r="Q50" t="inlineStr">
      <is>
        <t>As available; bundled renewable energy</t>
      </is>
    </nc>
  </rcc>
  <rcc rId="1200" sId="5">
    <nc r="R50" t="inlineStr">
      <is>
        <t>Intermittent</t>
      </is>
    </nc>
  </rcc>
  <rcc rId="1201" sId="5">
    <nc r="S50" t="inlineStr">
      <is>
        <t>Yes</t>
      </is>
    </nc>
  </rcc>
  <rcc rId="1202" sId="5">
    <nc r="T50" t="inlineStr">
      <is>
        <t>No</t>
      </is>
    </nc>
  </rcc>
  <rcc rId="1203" sId="5">
    <nc r="U50" t="inlineStr">
      <is>
        <t>Seller &amp; Buyer events of default</t>
      </is>
    </nc>
  </rcc>
  <rcc rId="1204" sId="5">
    <nc r="V50" t="inlineStr">
      <is>
        <t>Certified renewable</t>
      </is>
    </nc>
  </rcc>
  <rcc rId="1205" sId="5">
    <nc r="B51" t="inlineStr">
      <is>
        <t>Solar PV; RE Tranquillity 8 Verde</t>
      </is>
    </nc>
  </rcc>
  <rcc rId="1206" sId="5">
    <nc r="C51" t="inlineStr">
      <is>
        <t>Recurrent Energy</t>
      </is>
    </nc>
  </rcc>
  <rcc rId="1207" sId="5">
    <nc r="D51" t="inlineStr">
      <is>
        <t>Unit Contingent</t>
      </is>
    </nc>
  </rcc>
  <rcc rId="1208" sId="5">
    <nc r="E51" t="inlineStr">
      <is>
        <t>RE Tranquillity 8 Verde Solar</t>
      </is>
    </nc>
  </rcc>
  <rcc rId="1209" sId="5">
    <nc r="F51" t="inlineStr">
      <is>
        <t>TBD</t>
      </is>
    </nc>
  </rcc>
  <rcc rId="1210" sId="5">
    <nc r="G51" t="inlineStr">
      <is>
        <t>TBD</t>
      </is>
    </nc>
  </rcc>
  <rcc rId="1211" sId="5">
    <nc r="I51" t="inlineStr">
      <is>
        <t>Under construction. Commercial operation planned Dec. 31, 2017</t>
      </is>
    </nc>
  </rcc>
  <rcc rId="1212" sId="5">
    <nc r="J51" t="inlineStr">
      <is>
        <t>Fresno County</t>
      </is>
    </nc>
  </rcc>
  <rcc rId="1213" sId="5">
    <nc r="K51" t="inlineStr">
      <is>
        <t>CAISO</t>
      </is>
    </nc>
  </rcc>
  <rcc rId="1214" sId="5">
    <nc r="M51" t="inlineStr">
      <is>
        <t>CAISO</t>
      </is>
    </nc>
  </rcc>
  <rcc rId="1215" sId="5">
    <nc r="N51" t="inlineStr">
      <is>
        <t>planned 12/31/2017</t>
      </is>
    </nc>
  </rcc>
  <rcc rId="1216" sId="5">
    <nc r="O51" t="inlineStr">
      <is>
        <t>20 year term</t>
      </is>
    </nc>
  </rcc>
  <rcc rId="1217" sId="5">
    <nc r="P51" t="inlineStr">
      <is>
        <t>60 MW</t>
      </is>
    </nc>
  </rcc>
  <rcc rId="1218" sId="5">
    <nc r="Q51" t="inlineStr">
      <is>
        <t>As available; bundled renewable energy</t>
      </is>
    </nc>
  </rcc>
  <rcc rId="1219" sId="5">
    <nc r="R51" t="inlineStr">
      <is>
        <t>Intermittent</t>
      </is>
    </nc>
  </rcc>
  <rcc rId="1220" sId="5">
    <nc r="S51" t="inlineStr">
      <is>
        <t>Yes</t>
      </is>
    </nc>
  </rcc>
  <rcc rId="1221" sId="5">
    <nc r="T51" t="inlineStr">
      <is>
        <t>No</t>
      </is>
    </nc>
  </rcc>
  <rcc rId="1222" sId="5">
    <nc r="U51" t="inlineStr">
      <is>
        <t>Seller &amp; Buyer events of default</t>
      </is>
    </nc>
  </rcc>
  <rcc rId="1223" sId="5">
    <nc r="V51" t="inlineStr">
      <is>
        <t>Contract requires renewable certification</t>
      </is>
    </nc>
  </rcc>
  <rcc rId="1224" sId="5">
    <nc r="B52" t="inlineStr">
      <is>
        <t>Natural Gas CHP; Elk Grove Milling</t>
      </is>
    </nc>
  </rcc>
  <rcc rId="1225" sId="5">
    <nc r="C52" t="inlineStr">
      <is>
        <t>Elk Grove Milling</t>
      </is>
    </nc>
  </rcc>
  <rcc rId="1226" sId="5">
    <nc r="D52" t="inlineStr">
      <is>
        <t>Unit Contingent</t>
      </is>
    </nc>
  </rcc>
  <rcc rId="1227" sId="5">
    <nc r="E52" t="inlineStr">
      <is>
        <t>Elk Grove Milling CHP</t>
      </is>
    </nc>
  </rcc>
  <rcc rId="1228" sId="5">
    <nc r="F52" t="inlineStr">
      <is>
        <t>N/A</t>
      </is>
    </nc>
  </rcc>
  <rcc rId="1229" sId="5">
    <nc r="I52" t="inlineStr">
      <is>
        <t xml:space="preserve">Operational </t>
      </is>
    </nc>
  </rcc>
  <rcc rId="1230" sId="5">
    <nc r="J52" t="inlineStr">
      <is>
        <t>Sacramento County</t>
      </is>
    </nc>
  </rcc>
  <rcc rId="1231" sId="5">
    <nc r="K52" t="inlineStr">
      <is>
        <t>BANC</t>
      </is>
    </nc>
  </rcc>
  <rcc rId="1232" sId="5">
    <nc r="M52" t="inlineStr">
      <is>
        <t>SMUD Control Area</t>
      </is>
    </nc>
  </rcc>
  <rcc rId="1233" sId="5" numFmtId="19">
    <nc r="N52">
      <v>41815</v>
    </nc>
  </rcc>
  <rcc rId="1234" sId="5" numFmtId="19">
    <nc r="O52">
      <v>45474</v>
    </nc>
  </rcc>
  <rcc rId="1235" sId="5">
    <nc r="P52" t="inlineStr">
      <is>
        <t>1 MW</t>
      </is>
    </nc>
  </rcc>
  <rcc rId="1236" sId="5">
    <nc r="Q52" t="inlineStr">
      <is>
        <t>As available</t>
      </is>
    </nc>
  </rcc>
  <rcc rId="1237" sId="5">
    <nc r="R52" t="inlineStr">
      <is>
        <t>Excess generation from CHP</t>
      </is>
    </nc>
  </rcc>
  <rcc rId="1238" sId="5">
    <nc r="S52" t="inlineStr">
      <is>
        <t>Yes</t>
      </is>
    </nc>
  </rcc>
  <rcc rId="1239" sId="5">
    <nc r="T52" t="inlineStr">
      <is>
        <t>No</t>
      </is>
    </nc>
  </rcc>
  <rcc rId="1240" sId="5">
    <nc r="U52" t="inlineStr">
      <is>
        <t>Seller &amp; Buyer events of default</t>
      </is>
    </nc>
  </rcc>
  <rcc rId="1241" sId="5">
    <nc r="V52" t="inlineStr">
      <is>
        <t>Certified qualifying CHP</t>
      </is>
    </nc>
  </rcc>
  <rcc rId="1242" sId="5">
    <nc r="B53" t="inlineStr">
      <is>
        <t>Wind; Solano 3 Wind Project</t>
      </is>
    </nc>
  </rcc>
  <rcc rId="1243" sId="5">
    <nc r="C53" t="inlineStr">
      <is>
        <t>Solano 3 Wind LLC</t>
      </is>
    </nc>
  </rcc>
  <rcc rId="1244" sId="5">
    <nc r="D53" t="inlineStr">
      <is>
        <t>Unit Contingent</t>
      </is>
    </nc>
  </rcc>
  <rcc rId="1245" sId="5">
    <nc r="E53" t="inlineStr">
      <is>
        <t>Solano Phase 3 Wind Project</t>
      </is>
    </nc>
  </rcc>
  <rcc rId="1246" sId="5">
    <nc r="F53" t="inlineStr">
      <is>
        <t>USWNDR_2_SMUD2</t>
      </is>
    </nc>
  </rcc>
  <rcc rId="1247" sId="5">
    <nc r="G53" t="inlineStr">
      <is>
        <t>W0356</t>
      </is>
    </nc>
  </rcc>
  <rcc rId="1248" sId="5" numFmtId="19">
    <nc r="H53">
      <v>7526</v>
    </nc>
  </rcc>
  <rcc rId="1249" sId="5">
    <nc r="I53" t="inlineStr">
      <is>
        <t>Operational</t>
      </is>
    </nc>
  </rcc>
  <rcc rId="1250" sId="5">
    <nc r="J53" t="inlineStr">
      <is>
        <t>Solano County</t>
      </is>
    </nc>
  </rcc>
  <rcc rId="1251" sId="5">
    <nc r="K53" t="inlineStr">
      <is>
        <t>CAISO</t>
      </is>
    </nc>
  </rcc>
  <rcc rId="1252" sId="5">
    <nc r="M53" t="inlineStr">
      <is>
        <t>CAISO</t>
      </is>
    </nc>
  </rcc>
  <rcc rId="1253" sId="5" numFmtId="19">
    <nc r="N53">
      <v>41025</v>
    </nc>
  </rcc>
  <rcc rId="1254" sId="5" numFmtId="19">
    <nc r="O53">
      <v>48330</v>
    </nc>
  </rcc>
  <rcc rId="1255" sId="5">
    <nc r="P53" t="inlineStr">
      <is>
        <t>127.8 MW</t>
      </is>
    </nc>
  </rcc>
  <rcc rId="1256" sId="5">
    <nc r="Q53" t="inlineStr">
      <is>
        <t>Energy</t>
      </is>
    </nc>
  </rcc>
  <rcc rId="1257" sId="5">
    <nc r="R53" t="inlineStr">
      <is>
        <t>7X24</t>
      </is>
    </nc>
  </rcc>
  <rcc rId="1258" sId="5">
    <nc r="S53" t="inlineStr">
      <is>
        <t>Yes</t>
      </is>
    </nc>
  </rcc>
  <rcc rId="1259" sId="5">
    <nc r="T53" t="inlineStr">
      <is>
        <t>Yes</t>
      </is>
    </nc>
  </rcc>
  <rcc rId="1260" sId="5">
    <nc r="U53" t="inlineStr">
      <is>
        <t>SMUD has purchase option at 6th, 8th or15th anniversay of COD or end of delivery term</t>
      </is>
    </nc>
  </rcc>
  <rcc rId="1261" sId="5">
    <nc r="V53" t="inlineStr">
      <is>
        <t>Certified renewable</t>
      </is>
    </nc>
  </rcc>
  <rfmt sheetId="5" sqref="B17:V53">
    <dxf>
      <alignment horizontal="center" indent="0" readingOrder="0"/>
    </dxf>
  </rfmt>
  <rfmt sheetId="5" sqref="B17:V53">
    <dxf>
      <alignment horizontal="left" readingOrder="0"/>
    </dxf>
  </rfmt>
  <rfmt sheetId="5" sqref="B17:V53">
    <dxf>
      <alignment vertical="bottom" readingOrder="0"/>
    </dxf>
  </rfmt>
  <rfmt sheetId="5" sqref="B17:V53">
    <dxf>
      <alignment vertical="center" readingOrder="0"/>
    </dxf>
  </rfmt>
  <rcc rId="1262" sId="2" numFmtId="4">
    <nc r="E11">
      <v>2934.9661414699945</v>
    </nc>
  </rcc>
  <rcc rId="1263" sId="2" numFmtId="4">
    <oc r="F11">
      <v>7500</v>
    </oc>
    <nc r="F11">
      <v>2942.2217092593546</v>
    </nc>
  </rcc>
  <rcc rId="1264" sId="2" numFmtId="4">
    <nc r="G11">
      <v>2891.1213719115731</v>
    </nc>
  </rcc>
  <rcc rId="1265" sId="2" numFmtId="4">
    <nc r="H11">
      <v>2900.2355562239923</v>
    </nc>
  </rcc>
  <rcc rId="1266" sId="2" numFmtId="4">
    <nc r="I11">
      <v>2942.0217467681596</v>
    </nc>
  </rcc>
  <rcc rId="1267" sId="2" numFmtId="4">
    <nc r="J11">
      <v>2960.7498644110747</v>
    </nc>
  </rcc>
  <rcc rId="1268" sId="2" numFmtId="4">
    <nc r="K11">
      <v>2976.8624225609506</v>
    </nc>
  </rcc>
  <rcc rId="1269" sId="2" numFmtId="4">
    <nc r="L11">
      <v>2983.7637036652359</v>
    </nc>
  </rcc>
  <rcc rId="1270" sId="2" numFmtId="4">
    <nc r="M11">
      <v>3001.4387810922713</v>
    </nc>
  </rcc>
  <rcc rId="1271" sId="2" numFmtId="4">
    <nc r="N11">
      <v>3017.4213478571119</v>
    </nc>
  </rcc>
  <rcc rId="1272" sId="2">
    <nc r="E17">
      <v>-21.542156926568069</v>
    </nc>
  </rcc>
  <rcc rId="1273" sId="2" numFmtId="4">
    <nc r="F17">
      <v>-38.719631187646769</v>
    </nc>
  </rcc>
  <rcc rId="1274" sId="2" numFmtId="4">
    <nc r="G17">
      <v>-64.584803164759194</v>
    </nc>
  </rcc>
  <rcc rId="1275" sId="2" numFmtId="4">
    <nc r="H17">
      <v>-85.481112059679674</v>
    </nc>
  </rcc>
  <rcc rId="1276" sId="2" numFmtId="4">
    <nc r="I17">
      <v>-107.033685889984</v>
    </nc>
  </rcc>
  <rcc rId="1277" sId="2" numFmtId="4">
    <nc r="J17">
      <v>-142.02406554005273</v>
    </nc>
  </rcc>
  <rcc rId="1278" sId="2" numFmtId="4">
    <nc r="K17">
      <v>-165.07667350837727</v>
    </nc>
  </rcc>
  <rcc rId="1279" sId="2" numFmtId="4">
    <nc r="L17">
      <v>-188.5563745298881</v>
    </nc>
  </rcc>
  <rcc rId="1280" sId="2" numFmtId="4">
    <nc r="M17">
      <v>-202.8379495522889</v>
    </nc>
  </rcc>
  <rcc rId="1281" sId="2" numFmtId="4">
    <nc r="N17">
      <v>-218.41122063798485</v>
    </nc>
  </rcc>
  <rfmt sheetId="2" sqref="E17:N17">
    <dxf>
      <numFmt numFmtId="35" formatCode="_(* #,##0.00_);_(* \(#,##0.00\);_(* &quot;-&quot;??_);_(@_)"/>
    </dxf>
  </rfmt>
  <rfmt sheetId="2" sqref="E17:N17">
    <dxf>
      <numFmt numFmtId="173" formatCode="_(* #,##0.0_);_(* \(#,##0.0\);_(* &quot;-&quot;??_);_(@_)"/>
    </dxf>
  </rfmt>
  <rfmt sheetId="2" sqref="E17:N17">
    <dxf>
      <numFmt numFmtId="171" formatCode="_(* #,##0_);_(* \(#,##0\);_(* &quot;-&quot;??_);_(@_)"/>
    </dxf>
  </rfmt>
  <rcc rId="1282" sId="2" numFmtId="4">
    <nc r="C18">
      <v>7.12</v>
    </nc>
  </rcc>
  <rcc rId="1283" sId="2" numFmtId="4">
    <nc r="D18">
      <v>13.84</v>
    </nc>
  </rcc>
  <rcc rId="1284" sId="2" numFmtId="4">
    <nc r="E18">
      <v>68.5</v>
    </nc>
  </rcc>
  <rcc rId="1285" sId="2" numFmtId="4">
    <oc r="F18">
      <v>-100</v>
    </oc>
    <nc r="F18">
      <v>73.5</v>
    </nc>
  </rcc>
  <rcc rId="1286" sId="2" numFmtId="4">
    <nc r="G18">
      <v>76</v>
    </nc>
  </rcc>
  <rcc rId="1287" sId="2" numFmtId="4">
    <nc r="H18">
      <v>78.5</v>
    </nc>
  </rcc>
  <rcc rId="1288" sId="2" numFmtId="4">
    <nc r="I18">
      <v>78</v>
    </nc>
  </rcc>
  <rcc rId="1289" sId="2" numFmtId="4">
    <nc r="J18">
      <v>77</v>
    </nc>
  </rcc>
  <rcc rId="1290" sId="2" numFmtId="4">
    <nc r="K18">
      <v>76</v>
    </nc>
  </rcc>
  <rcc rId="1291" sId="2" numFmtId="4">
    <nc r="L18">
      <v>75</v>
    </nc>
  </rcc>
  <rcc rId="1292" sId="2" numFmtId="4">
    <nc r="M18">
      <v>74</v>
    </nc>
  </rcc>
  <rcc rId="1293" sId="2" numFmtId="4">
    <nc r="N18">
      <v>73</v>
    </nc>
  </rcc>
  <rfmt sheetId="2" sqref="C18:N18" start="0" length="2147483647">
    <dxf>
      <font>
        <color rgb="FFFF0000"/>
      </font>
    </dxf>
  </rfmt>
  <rcc rId="1294" sId="2" numFmtId="4">
    <oc r="F20">
      <v>-50</v>
    </oc>
    <nc r="F20"/>
  </rcc>
  <rcc rId="1295" sId="2" numFmtId="4">
    <oc r="F23">
      <v>-7</v>
    </oc>
    <nc r="F23"/>
  </rcc>
  <rcc rId="1296" sId="3" numFmtId="4">
    <nc r="E11">
      <v>10985.713633663188</v>
    </nc>
  </rcc>
  <rcc rId="1297" sId="3" numFmtId="4">
    <oc r="F11">
      <v>40000</v>
    </oc>
    <nc r="F11">
      <v>11041.213773360414</v>
    </nc>
  </rcc>
  <rcc rId="1298" sId="3" numFmtId="4">
    <nc r="G11">
      <v>11114.887977709423</v>
    </nc>
  </rcc>
  <rcc rId="1299" sId="3" numFmtId="4">
    <nc r="H11">
      <v>11233.252572503599</v>
    </nc>
  </rcc>
  <rcc rId="1300" sId="3" numFmtId="4">
    <nc r="I11">
      <v>11449.095878918284</v>
    </nc>
  </rcc>
  <rcc rId="1301" sId="3" numFmtId="4">
    <nc r="J11">
      <v>11501.744763647213</v>
    </nc>
  </rcc>
  <rcc rId="1302" sId="3" numFmtId="4">
    <nc r="K11">
      <v>11576.474378406294</v>
    </nc>
  </rcc>
  <rcc rId="1303" sId="3" numFmtId="4">
    <nc r="L11">
      <v>11650.43600254836</v>
    </nc>
  </rcc>
  <rcc rId="1304" sId="3" numFmtId="4">
    <nc r="M11">
      <v>11705.255156124749</v>
    </nc>
  </rcc>
  <rcc rId="1305" sId="3" numFmtId="4">
    <nc r="N11">
      <v>11780.236614395064</v>
    </nc>
  </rcc>
  <rcc rId="1306" sId="3">
    <nc r="E17">
      <v>-131.16422435881728</v>
    </nc>
  </rcc>
  <rcc rId="1307" sId="3">
    <nc r="F17">
      <v>-247.03346353092596</v>
    </nc>
  </rcc>
  <rcc rId="1308" sId="3" numFmtId="4">
    <nc r="G17">
      <v>-406.25676251924068</v>
    </nc>
  </rcc>
  <rcc rId="1309" sId="3" numFmtId="4">
    <nc r="H17">
      <v>-554.87662170663202</v>
    </nc>
  </rcc>
  <rcc rId="1310" sId="3" numFmtId="4">
    <nc r="I17">
      <v>-701.07201149666457</v>
    </nc>
  </rcc>
  <rcc rId="1311" sId="3" numFmtId="4">
    <nc r="J17">
      <v>-826.56147343813723</v>
    </nc>
  </rcc>
  <rcc rId="1312" sId="3" numFmtId="4">
    <nc r="K17">
      <v>-960.05841219676233</v>
    </nc>
  </rcc>
  <rcc rId="1313" sId="3" numFmtId="4">
    <nc r="L17">
      <v>-1102.08043968013</v>
    </nc>
  </rcc>
  <rcc rId="1314" sId="3" numFmtId="4">
    <nc r="M17">
      <v>-1180.019198709198</v>
    </nc>
  </rcc>
  <rcc rId="1315" sId="3" numFmtId="4">
    <nc r="N17">
      <v>-1271.6363198997542</v>
    </nc>
  </rcc>
  <rfmt sheetId="3" sqref="E17:N17">
    <dxf>
      <numFmt numFmtId="35" formatCode="_(* #,##0.00_);_(* \(#,##0.00\);_(* &quot;-&quot;??_);_(@_)"/>
    </dxf>
  </rfmt>
  <rfmt sheetId="3" sqref="E17:N17">
    <dxf>
      <numFmt numFmtId="35" formatCode="_(* #,##0.00_);_(* \(#,##0.00\);_(* &quot;-&quot;??_);_(@_)"/>
    </dxf>
  </rfmt>
  <rfmt sheetId="3" sqref="E17:N17">
    <dxf>
      <numFmt numFmtId="35" formatCode="_(* #,##0.00_);_(* \(#,##0.00\);_(* &quot;-&quot;??_);_(@_)"/>
    </dxf>
  </rfmt>
  <rfmt sheetId="3" sqref="E17:N17">
    <dxf>
      <numFmt numFmtId="174" formatCode="_(* #,##0.000_);_(* \(#,##0.000\);_(* &quot;-&quot;??_);_(@_)"/>
    </dxf>
  </rfmt>
  <rfmt sheetId="3" sqref="E17:N17">
    <dxf>
      <numFmt numFmtId="175" formatCode="_(* #,##0.0000_);_(* \(#,##0.0000\);_(* &quot;-&quot;??_);_(@_)"/>
    </dxf>
  </rfmt>
  <rfmt sheetId="3" sqref="E17:N17">
    <dxf>
      <numFmt numFmtId="176" formatCode="_(* #,##0.00000_);_(* \(#,##0.00000\);_(* &quot;-&quot;??_);_(@_)"/>
    </dxf>
  </rfmt>
  <rfmt sheetId="3" sqref="E17:N17">
    <dxf>
      <numFmt numFmtId="175" formatCode="_(* #,##0.0000_);_(* \(#,##0.0000\);_(* &quot;-&quot;??_);_(@_)"/>
    </dxf>
  </rfmt>
  <rfmt sheetId="3" sqref="E17:N17">
    <dxf>
      <numFmt numFmtId="174" formatCode="_(* #,##0.000_);_(* \(#,##0.000\);_(* &quot;-&quot;??_);_(@_)"/>
    </dxf>
  </rfmt>
  <rfmt sheetId="3" sqref="E17:N17">
    <dxf>
      <numFmt numFmtId="35" formatCode="_(* #,##0.00_);_(* \(#,##0.00\);_(* &quot;-&quot;??_);_(@_)"/>
    </dxf>
  </rfmt>
  <rfmt sheetId="3" sqref="E17:N17">
    <dxf>
      <numFmt numFmtId="173" formatCode="_(* #,##0.0_);_(* \(#,##0.0\);_(* &quot;-&quot;??_);_(@_)"/>
    </dxf>
  </rfmt>
  <rfmt sheetId="3" sqref="E17:N17">
    <dxf>
      <numFmt numFmtId="171" formatCode="_(* #,##0_);_(* \(#,##0\);_(* &quot;-&quot;??_);_(@_)"/>
    </dxf>
  </rfmt>
  <rcc rId="1316" sId="3" numFmtId="4">
    <oc r="F18">
      <v>-200</v>
    </oc>
    <nc r="F18"/>
  </rcc>
  <rcc rId="1317" sId="3" numFmtId="4">
    <oc r="F24">
      <v>0</v>
    </oc>
    <nc r="F24"/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3" sId="2" numFmtId="4">
    <nc r="E29">
      <v>432.3981678496674</v>
    </nc>
  </rcc>
  <rcc rId="1324" sId="2" numFmtId="4">
    <oc r="F29">
      <v>1000</v>
    </oc>
    <nc r="F29">
      <v>411.35060133909678</v>
    </nc>
  </rcc>
  <rcc rId="1325" sId="2" numFmtId="4">
    <nc r="G29">
      <v>413.46305929871266</v>
    </nc>
  </rcc>
  <rcc rId="1326" sId="2" numFmtId="4">
    <nc r="H29">
      <v>371.85433897820326</v>
    </nc>
  </rcc>
  <rcc rId="1327" sId="2" numFmtId="4">
    <nc r="E30">
      <v>103</v>
    </nc>
  </rcc>
  <rcc rId="1328" sId="2" numFmtId="4">
    <oc r="F30">
      <v>750</v>
    </oc>
    <nc r="F30">
      <v>103</v>
    </nc>
  </rcc>
  <rcc rId="1329" sId="2" numFmtId="4">
    <nc r="G30">
      <v>103</v>
    </nc>
  </rcc>
  <rcc rId="1330" sId="2" numFmtId="4">
    <nc r="H30">
      <v>103</v>
    </nc>
  </rcc>
  <rcc rId="1331" sId="2" numFmtId="4">
    <nc r="E31">
      <v>182</v>
    </nc>
  </rcc>
  <rcc rId="1332" sId="2" numFmtId="4">
    <nc r="F31">
      <v>182</v>
    </nc>
  </rcc>
  <rcc rId="1333" sId="2" numFmtId="4">
    <nc r="G31">
      <v>182</v>
    </nc>
  </rcc>
  <rcc rId="1334" sId="2" numFmtId="4">
    <nc r="H31">
      <v>182</v>
    </nc>
  </rcc>
  <rcc rId="1335" sId="2" numFmtId="4">
    <nc r="E32">
      <v>72</v>
    </nc>
  </rcc>
  <rcc rId="1336" sId="2" numFmtId="4">
    <nc r="F32">
      <v>72</v>
    </nc>
  </rcc>
  <rcc rId="1337" sId="2" numFmtId="4">
    <nc r="G32">
      <v>72</v>
    </nc>
  </rcc>
  <rcc rId="1338" sId="2" numFmtId="4">
    <nc r="H32">
      <v>72</v>
    </nc>
  </rcc>
  <rcc rId="1339" sId="2" numFmtId="4">
    <nc r="E33">
      <v>160</v>
    </nc>
  </rcc>
  <rcc rId="1340" sId="2" numFmtId="4">
    <nc r="F33">
      <v>160</v>
    </nc>
  </rcc>
  <rcc rId="1341" sId="2" numFmtId="4">
    <nc r="G33">
      <v>160</v>
    </nc>
  </rcc>
  <rcc rId="1342" sId="2" numFmtId="4">
    <nc r="H33">
      <v>160</v>
    </nc>
  </rcc>
  <rcc rId="1343" sId="2" numFmtId="4">
    <nc r="E43">
      <v>637</v>
    </nc>
  </rcc>
  <rcc rId="1344" sId="2" numFmtId="4">
    <oc r="F43">
      <v>900</v>
    </oc>
    <nc r="F43">
      <v>637</v>
    </nc>
  </rcc>
  <rcc rId="1345" sId="2" numFmtId="4">
    <nc r="G43">
      <v>637</v>
    </nc>
  </rcc>
  <rcc rId="1346" sId="2" numFmtId="4">
    <nc r="H43">
      <v>637</v>
    </nc>
  </rcc>
  <rcc rId="1347" sId="2" numFmtId="4">
    <nc r="E44">
      <v>35</v>
    </nc>
  </rcc>
  <rcc rId="1348" sId="2" numFmtId="4">
    <nc r="F44">
      <v>35</v>
    </nc>
  </rcc>
  <rcc rId="1349" sId="2" numFmtId="4">
    <nc r="G44">
      <v>36</v>
    </nc>
  </rcc>
  <rcc rId="1350" sId="2" numFmtId="4">
    <nc r="H44">
      <v>36</v>
    </nc>
  </rcc>
  <rcc rId="1351" sId="2" numFmtId="4">
    <oc r="F40">
      <v>500</v>
    </oc>
    <nc r="F40"/>
  </rcc>
  <rcc rId="1352" sId="2" numFmtId="4">
    <oc r="F41">
      <v>500</v>
    </oc>
    <nc r="F41"/>
  </rcc>
  <rcc rId="1353" sId="2" numFmtId="4">
    <oc r="F51">
      <v>130</v>
    </oc>
    <nc r="F51"/>
  </rcc>
  <rcc rId="1354" sId="2" numFmtId="4">
    <oc r="F52">
      <v>20</v>
    </oc>
    <nc r="F52"/>
  </rcc>
  <rcc rId="1355" sId="2" numFmtId="4">
    <oc r="F54">
      <v>100</v>
    </oc>
    <nc r="F54"/>
  </rcc>
  <rcc rId="1356" sId="2" numFmtId="4">
    <oc r="F55">
      <v>300</v>
    </oc>
    <nc r="F55"/>
  </rcc>
  <rcc rId="1357" sId="2" numFmtId="4">
    <oc r="F56">
      <v>50</v>
    </oc>
    <nc r="F56"/>
  </rcc>
  <rcc rId="1358" sId="2" numFmtId="4">
    <oc r="F57">
      <v>50</v>
    </oc>
    <nc r="F57"/>
  </rcc>
  <rcc rId="1359" sId="2" numFmtId="4">
    <oc r="F58">
      <v>50</v>
    </oc>
    <nc r="F58"/>
  </rcc>
  <rcc rId="1360" sId="2" numFmtId="4">
    <oc r="F59">
      <v>200</v>
    </oc>
    <nc r="F59"/>
  </rcc>
  <rcc rId="1361" sId="2" numFmtId="4">
    <oc r="F60">
      <v>50</v>
    </oc>
    <nc r="F60"/>
  </rcc>
  <rcc rId="1362" sId="2" numFmtId="4">
    <nc r="E50">
      <v>36</v>
    </nc>
  </rcc>
  <rcc rId="1363" sId="2" numFmtId="4">
    <oc r="F50">
      <v>250</v>
    </oc>
    <nc r="F50">
      <v>96</v>
    </nc>
  </rcc>
  <rcc rId="1364" sId="2" numFmtId="4">
    <nc r="G50">
      <v>96</v>
    </nc>
  </rcc>
  <rcc rId="1365" sId="2" numFmtId="4">
    <nc r="H50">
      <v>96</v>
    </nc>
  </rcc>
  <rcc rId="1366" sId="2" numFmtId="4">
    <nc r="E64">
      <v>9</v>
    </nc>
  </rcc>
  <rcc rId="1367" sId="2" numFmtId="4">
    <oc r="F64">
      <v>350</v>
    </oc>
    <nc r="F64">
      <v>10</v>
    </nc>
  </rcc>
  <rcc rId="1368" sId="2" numFmtId="4">
    <nc r="G64">
      <v>10</v>
    </nc>
  </rcc>
  <rcc rId="1369" sId="2" numFmtId="4">
    <nc r="H64">
      <v>10</v>
    </nc>
  </rcc>
  <rcc rId="1370" sId="2" numFmtId="4">
    <nc r="E65">
      <v>4</v>
    </nc>
  </rcc>
  <rcc rId="1371" sId="2" numFmtId="4">
    <nc r="F65">
      <v>4</v>
    </nc>
  </rcc>
  <rcc rId="1372" sId="2" numFmtId="4">
    <nc r="G65">
      <v>4</v>
    </nc>
  </rcc>
  <rcc rId="1373" sId="2" numFmtId="4">
    <nc r="H65">
      <v>4</v>
    </nc>
  </rcc>
  <rcc rId="1374" sId="2" numFmtId="4">
    <nc r="E67">
      <v>24</v>
    </nc>
  </rcc>
  <rcc rId="1375" sId="2" numFmtId="4">
    <nc r="F67">
      <v>24</v>
    </nc>
  </rcc>
  <rcc rId="1376" sId="2" numFmtId="4">
    <nc r="G67">
      <v>24</v>
    </nc>
  </rcc>
  <rcc rId="1377" sId="2" numFmtId="4">
    <nc r="H67">
      <v>24</v>
    </nc>
  </rcc>
  <rcc rId="1378" sId="2" numFmtId="4">
    <nc r="E69">
      <v>12</v>
    </nc>
  </rcc>
  <rcc rId="1379" sId="2" numFmtId="4">
    <nc r="F69">
      <v>12</v>
    </nc>
  </rcc>
  <rcc rId="1380" sId="2" numFmtId="4">
    <nc r="G69">
      <v>12</v>
    </nc>
  </rcc>
  <rcc rId="1381" sId="2" numFmtId="4">
    <nc r="H69">
      <v>12</v>
    </nc>
  </rcc>
  <rcc rId="1382" sId="2" numFmtId="4">
    <nc r="E70">
      <v>42</v>
    </nc>
  </rcc>
  <rcc rId="1383" sId="2" numFmtId="4">
    <nc r="F70">
      <v>42</v>
    </nc>
  </rcc>
  <rcc rId="1384" sId="2" numFmtId="4">
    <nc r="G70">
      <v>42</v>
    </nc>
  </rcc>
  <rcc rId="1385" sId="2" numFmtId="4">
    <nc r="H70">
      <v>42</v>
    </nc>
  </rcc>
  <rcc rId="1386" sId="2" numFmtId="4">
    <nc r="E71">
      <v>15</v>
    </nc>
  </rcc>
  <rcc rId="1387" sId="2" numFmtId="4">
    <nc r="E73">
      <v>59</v>
    </nc>
  </rcc>
  <rcc rId="1388" sId="2" numFmtId="4">
    <nc r="E74">
      <v>9</v>
    </nc>
  </rcc>
  <rcc rId="1389" sId="2" numFmtId="4">
    <nc r="F74">
      <v>9</v>
    </nc>
  </rcc>
  <rcc rId="1390" sId="2" numFmtId="4">
    <nc r="G74">
      <v>9</v>
    </nc>
  </rcc>
  <rcc rId="1391" sId="2" numFmtId="4">
    <nc r="H74">
      <v>9</v>
    </nc>
  </rcc>
  <rcc rId="1392" sId="2" numFmtId="4">
    <nc r="E75">
      <v>9</v>
    </nc>
  </rcc>
  <rcc rId="1393" sId="2" numFmtId="4">
    <nc r="F75">
      <v>9</v>
    </nc>
  </rcc>
  <rcc rId="1394" sId="2" numFmtId="4">
    <nc r="G75">
      <v>17</v>
    </nc>
  </rcc>
  <rcc rId="1395" sId="2" numFmtId="4">
    <nc r="H75">
      <v>26</v>
    </nc>
  </rcc>
  <rcc rId="1396" sId="2" numFmtId="4">
    <nc r="E76">
      <v>2</v>
    </nc>
  </rcc>
  <rcc rId="1397" sId="2" numFmtId="4">
    <nc r="F76">
      <v>2</v>
    </nc>
  </rcc>
  <rcc rId="1398" sId="2" numFmtId="4">
    <nc r="G76">
      <v>2</v>
    </nc>
  </rcc>
  <rcc rId="1399" sId="2" numFmtId="4">
    <nc r="H76">
      <v>2</v>
    </nc>
  </rcc>
  <rcc rId="1400" sId="2" numFmtId="4">
    <nc r="E77">
      <v>0.4</v>
    </nc>
  </rcc>
  <rcc rId="1401" sId="2" numFmtId="4">
    <nc r="F77">
      <v>0.4</v>
    </nc>
  </rcc>
  <rcc rId="1402" sId="2" numFmtId="4">
    <nc r="G77">
      <v>0.4</v>
    </nc>
  </rcc>
  <rcc rId="1403" sId="2" numFmtId="4">
    <nc r="H77">
      <v>0.4</v>
    </nc>
  </rcc>
  <rcc rId="1404" sId="2" numFmtId="4">
    <nc r="E78">
      <v>1</v>
    </nc>
  </rcc>
  <rcc rId="1405" sId="2" numFmtId="4">
    <nc r="F78">
      <v>1</v>
    </nc>
  </rcc>
  <rcc rId="1406" sId="2" numFmtId="4">
    <nc r="G78">
      <v>1</v>
    </nc>
  </rcc>
  <rcc rId="1407" sId="2" numFmtId="4">
    <nc r="H78">
      <v>1</v>
    </nc>
  </rcc>
  <rcc rId="1408" sId="2" numFmtId="4">
    <nc r="E66">
      <v>0</v>
    </nc>
  </rcc>
  <rcc rId="1409" sId="2" numFmtId="4">
    <nc r="F66">
      <v>0</v>
    </nc>
  </rcc>
  <rcc rId="1410" sId="2" numFmtId="4">
    <nc r="G66">
      <v>0</v>
    </nc>
  </rcc>
  <rcc rId="1411" sId="2" numFmtId="4">
    <nc r="H66">
      <v>0</v>
    </nc>
  </rcc>
  <rcc rId="1412" sId="2" numFmtId="4">
    <nc r="I66">
      <v>0</v>
    </nc>
  </rcc>
  <rcc rId="1413" sId="2" numFmtId="4">
    <nc r="J66">
      <v>0</v>
    </nc>
  </rcc>
  <rcc rId="1414" sId="2" numFmtId="4">
    <nc r="K66">
      <v>0</v>
    </nc>
  </rcc>
  <rcc rId="1415" sId="2" numFmtId="4">
    <nc r="L66">
      <v>0</v>
    </nc>
  </rcc>
  <rcc rId="1416" sId="2" numFmtId="4">
    <nc r="M66">
      <v>0</v>
    </nc>
  </rcc>
  <rcc rId="1417" sId="2" numFmtId="4">
    <nc r="N66">
      <v>0</v>
    </nc>
  </rcc>
  <rcc rId="1418" sId="2" numFmtId="4">
    <nc r="E68">
      <v>0</v>
    </nc>
  </rcc>
  <rcc rId="1419" sId="2" numFmtId="4">
    <nc r="F68">
      <v>0</v>
    </nc>
  </rcc>
  <rcc rId="1420" sId="2" numFmtId="4">
    <nc r="G68">
      <v>0</v>
    </nc>
  </rcc>
  <rcc rId="1421" sId="2" numFmtId="4">
    <nc r="H68">
      <v>0</v>
    </nc>
  </rcc>
  <rcc rId="1422" sId="2" numFmtId="4">
    <nc r="I68">
      <v>0</v>
    </nc>
  </rcc>
  <rcc rId="1423" sId="2" numFmtId="4">
    <nc r="J68">
      <v>0</v>
    </nc>
  </rcc>
  <rcc rId="1424" sId="2" numFmtId="4">
    <nc r="K68">
      <v>0</v>
    </nc>
  </rcc>
  <rcc rId="1425" sId="2" numFmtId="4">
    <nc r="L68">
      <v>0</v>
    </nc>
  </rcc>
  <rcc rId="1426" sId="2" numFmtId="4">
    <nc r="M68">
      <v>0</v>
    </nc>
  </rcc>
  <rcc rId="1427" sId="2" numFmtId="4">
    <nc r="N68">
      <v>0</v>
    </nc>
  </rcc>
  <rcc rId="1428" sId="2" numFmtId="4">
    <nc r="E72">
      <v>0</v>
    </nc>
  </rcc>
  <rcc rId="1429" sId="2" numFmtId="4">
    <nc r="F72">
      <v>0</v>
    </nc>
  </rcc>
  <rcc rId="1430" sId="2" numFmtId="4">
    <nc r="G72">
      <v>0</v>
    </nc>
  </rcc>
  <rcc rId="1431" sId="2" numFmtId="4">
    <nc r="H72">
      <v>0</v>
    </nc>
  </rcc>
  <rcc rId="1432" sId="2" numFmtId="4">
    <nc r="I72">
      <v>0</v>
    </nc>
  </rcc>
  <rcc rId="1433" sId="2" numFmtId="4">
    <nc r="J72">
      <v>0</v>
    </nc>
  </rcc>
  <rcc rId="1434" sId="2" numFmtId="4">
    <nc r="K72">
      <v>0</v>
    </nc>
  </rcc>
  <rcc rId="1435" sId="2" numFmtId="4">
    <nc r="L72">
      <v>0</v>
    </nc>
  </rcc>
  <rcc rId="1436" sId="2" numFmtId="4">
    <nc r="M72">
      <v>0</v>
    </nc>
  </rcc>
  <rcc rId="1437" sId="2" numFmtId="4">
    <nc r="N72">
      <v>0</v>
    </nc>
  </rcc>
  <rcc rId="1438" sId="2" numFmtId="4">
    <nc r="E79">
      <v>0</v>
    </nc>
  </rcc>
  <rcc rId="1439" sId="2" numFmtId="4">
    <nc r="F79">
      <v>0</v>
    </nc>
  </rcc>
  <rcc rId="1440" sId="2" numFmtId="4">
    <nc r="G79">
      <v>0</v>
    </nc>
  </rcc>
  <rcc rId="1441" sId="2" numFmtId="4">
    <nc r="H79">
      <v>0</v>
    </nc>
  </rcc>
  <rcc rId="1442" sId="2" numFmtId="4">
    <nc r="I79">
      <v>0</v>
    </nc>
  </rcc>
  <rcc rId="1443" sId="2" numFmtId="4">
    <nc r="J79">
      <v>0</v>
    </nc>
  </rcc>
  <rcc rId="1444" sId="2" numFmtId="4">
    <nc r="K79">
      <v>0</v>
    </nc>
  </rcc>
  <rcc rId="1445" sId="2" numFmtId="4">
    <nc r="L79">
      <v>0</v>
    </nc>
  </rcc>
  <rcc rId="1446" sId="2" numFmtId="4">
    <nc r="M79">
      <v>0</v>
    </nc>
  </rcc>
  <rcc rId="1447" sId="2" numFmtId="4">
    <nc r="N79">
      <v>0</v>
    </nc>
  </rcc>
  <rcc rId="1448" sId="2" numFmtId="4">
    <nc r="H87">
      <v>71</v>
    </nc>
  </rcc>
  <rcc rId="1449" sId="2" numFmtId="4">
    <nc r="G87">
      <v>71</v>
    </nc>
  </rcc>
  <rcc rId="1450" sId="2" numFmtId="4">
    <nc r="H86">
      <v>74</v>
    </nc>
  </rcc>
  <rcc rId="1451" sId="2" numFmtId="4">
    <nc r="G86">
      <v>8</v>
    </nc>
  </rcc>
  <rcc rId="1452" sId="2" numFmtId="4">
    <nc r="F86">
      <v>8</v>
    </nc>
  </rcc>
  <rcc rId="1453" sId="2" numFmtId="4">
    <nc r="E86">
      <v>8</v>
    </nc>
  </rcc>
  <rcc rId="1454" sId="2" numFmtId="4">
    <nc r="H85">
      <v>0.8</v>
    </nc>
  </rcc>
  <rcc rId="1455" sId="2" numFmtId="4">
    <nc r="G85">
      <v>0.8</v>
    </nc>
  </rcc>
  <rcc rId="1456" sId="2" numFmtId="4">
    <nc r="F85">
      <v>0.8</v>
    </nc>
  </rcc>
  <rcc rId="1457" sId="2" numFmtId="4">
    <nc r="E85">
      <v>0.8</v>
    </nc>
  </rcc>
  <rcc rId="1458" sId="2" numFmtId="4">
    <oc r="N84">
      <v>160</v>
    </oc>
    <nc r="N84"/>
  </rcc>
  <rcc rId="1459" sId="2" numFmtId="4">
    <oc r="M84">
      <v>160</v>
    </oc>
    <nc r="M84"/>
  </rcc>
  <rcc rId="1460" sId="2" numFmtId="4">
    <oc r="L84">
      <v>160</v>
    </oc>
    <nc r="L84"/>
  </rcc>
  <rcc rId="1461" sId="2" numFmtId="4">
    <oc r="K84">
      <v>160</v>
    </oc>
    <nc r="K84"/>
  </rcc>
  <rcc rId="1462" sId="2" numFmtId="4">
    <oc r="J84">
      <v>160</v>
    </oc>
    <nc r="J84"/>
  </rcc>
  <rcc rId="1463" sId="2" numFmtId="4">
    <oc r="I84">
      <v>160</v>
    </oc>
    <nc r="I84"/>
  </rcc>
  <rcc rId="1464" sId="2" numFmtId="4">
    <oc r="H84">
      <v>160</v>
    </oc>
    <nc r="H84">
      <v>55</v>
    </nc>
  </rcc>
  <rcc rId="1465" sId="2" numFmtId="4">
    <oc r="G84">
      <v>160</v>
    </oc>
    <nc r="G84">
      <v>55</v>
    </nc>
  </rcc>
  <rcc rId="1466" sId="2" numFmtId="4">
    <oc r="F84">
      <v>70</v>
    </oc>
    <nc r="F84">
      <v>55</v>
    </nc>
  </rcc>
  <rcc rId="1467" sId="2" numFmtId="4">
    <oc r="E84">
      <v>10</v>
    </oc>
    <nc r="E84">
      <v>0.7</v>
    </nc>
  </rcc>
  <rcc rId="1468" sId="2" numFmtId="4">
    <nc r="H83">
      <v>83</v>
    </nc>
  </rcc>
  <rcc rId="1469" sId="2" numFmtId="4">
    <nc r="G83">
      <v>83</v>
    </nc>
  </rcc>
  <rcc rId="1470" sId="2" numFmtId="4">
    <nc r="F83">
      <v>83</v>
    </nc>
  </rcc>
  <rcc rId="1471" sId="2" numFmtId="4">
    <nc r="E83">
      <v>83</v>
    </nc>
  </rcc>
  <rcc rId="1472" sId="2" numFmtId="4">
    <nc r="H82">
      <v>0.5</v>
    </nc>
  </rcc>
  <rcc rId="1473" sId="2" numFmtId="4">
    <nc r="G82">
      <v>0.5</v>
    </nc>
  </rcc>
  <rcc rId="1474" sId="2" numFmtId="4">
    <nc r="F82">
      <v>0.5</v>
    </nc>
  </rcc>
  <rcc rId="1475" sId="2" numFmtId="4">
    <nc r="E82">
      <v>0.5</v>
    </nc>
  </rcc>
  <rcc rId="1476" sId="2" numFmtId="4">
    <nc r="H81">
      <v>0.1</v>
    </nc>
  </rcc>
  <rcc rId="1477" sId="2" numFmtId="4">
    <nc r="G81">
      <v>0.1</v>
    </nc>
  </rcc>
  <rcc rId="1478" sId="2" numFmtId="4">
    <nc r="F81">
      <v>0.1</v>
    </nc>
  </rcc>
  <rcc rId="1479" sId="2" numFmtId="4">
    <nc r="E81">
      <v>0.1</v>
    </nc>
  </rcc>
  <rcc rId="1480" sId="2" odxf="1" dxf="1">
    <nc r="B86" t="inlineStr">
      <is>
        <t>Solar PV: Rancho Seco</t>
      </is>
    </nc>
    <ndxf>
      <font>
        <color rgb="FF0000FF"/>
      </font>
    </ndxf>
  </rcc>
  <rcc rId="1481" sId="2" odxf="1" dxf="1">
    <nc r="B87" t="inlineStr">
      <is>
        <t>Wind: Grady</t>
      </is>
    </nc>
    <ndxf>
      <font>
        <color rgb="FF0000FF"/>
      </font>
    </ndxf>
  </rcc>
  <rfmt sheetId="2" sqref="B88" start="0" length="0">
    <dxf>
      <font>
        <color rgb="FF0000FF"/>
      </font>
    </dxf>
  </rfmt>
  <rfmt sheetId="2" sqref="B89" start="0" length="0">
    <dxf>
      <font>
        <color rgb="FF0000FF"/>
      </font>
    </dxf>
  </rfmt>
  <rfmt sheetId="2" sqref="B90" start="0" length="0">
    <dxf>
      <font>
        <color rgb="FF0000FF"/>
      </font>
    </dxf>
  </rfmt>
  <rcc rId="1482" sId="2">
    <nc r="A86" t="inlineStr">
      <is>
        <t>18y</t>
      </is>
    </nc>
  </rcc>
  <rcc rId="1483" sId="2">
    <nc r="A87" t="inlineStr">
      <is>
        <t>18z</t>
      </is>
    </nc>
  </rcc>
  <rcc rId="1484" sId="2" numFmtId="4">
    <nc r="C87">
      <v>0</v>
    </nc>
  </rcc>
  <rcc rId="1485" sId="2" numFmtId="4">
    <nc r="D87">
      <v>0</v>
    </nc>
  </rcc>
  <rcc rId="1486" sId="2" numFmtId="4">
    <nc r="E87">
      <v>0</v>
    </nc>
  </rcc>
  <rcc rId="1487" sId="2" numFmtId="4">
    <nc r="F87">
      <v>0</v>
    </nc>
  </rcc>
  <rcc rId="1488" sId="2" numFmtId="4">
    <nc r="I87">
      <v>71</v>
    </nc>
  </rcc>
  <rcc rId="1489" sId="2" numFmtId="4">
    <nc r="J87">
      <v>71</v>
    </nc>
  </rcc>
  <rcc rId="1490" sId="2" numFmtId="4">
    <nc r="K87">
      <v>71</v>
    </nc>
  </rcc>
  <rcc rId="1491" sId="2" numFmtId="4">
    <nc r="L87">
      <v>71</v>
    </nc>
  </rcc>
  <rcc rId="1492" sId="2" numFmtId="4">
    <nc r="M87">
      <v>71</v>
    </nc>
  </rcc>
  <rcc rId="1493" sId="2" numFmtId="4">
    <nc r="N87">
      <v>71</v>
    </nc>
  </rcc>
  <rcc rId="1494" sId="2" numFmtId="4">
    <oc r="F90">
      <v>200</v>
    </oc>
    <nc r="F90"/>
  </rcc>
  <rcc rId="1495" sId="2" numFmtId="4">
    <oc r="F91">
      <v>150</v>
    </oc>
    <nc r="F91"/>
  </rcc>
  <rcc rId="1496" sId="2" numFmtId="4">
    <oc r="F93">
      <v>50</v>
    </oc>
    <nc r="F93"/>
  </rcc>
  <rcc rId="1497" sId="2" numFmtId="4">
    <oc r="F97">
      <v>75</v>
    </oc>
    <nc r="F97"/>
  </rcc>
  <rcc rId="1498" sId="2" numFmtId="4">
    <oc r="F98">
      <v>100</v>
    </oc>
    <nc r="F98"/>
  </rcc>
  <rcc rId="1499" sId="2" numFmtId="4">
    <nc r="E94">
      <v>304</v>
    </nc>
  </rcc>
  <rcc rId="1500" sId="2" numFmtId="4">
    <oc r="F94">
      <v>350</v>
    </oc>
    <nc r="F94">
      <v>309</v>
    </nc>
  </rcc>
  <rcc rId="1501" sId="2" numFmtId="4">
    <nc r="G94">
      <v>309</v>
    </nc>
  </rcc>
  <rcc rId="1502" sId="2" numFmtId="4">
    <nc r="H94">
      <v>309</v>
    </nc>
  </rcc>
  <rcc rId="1503" sId="2" numFmtId="4">
    <nc r="E95">
      <v>17</v>
    </nc>
  </rcc>
  <rcc rId="1504" sId="2" numFmtId="4">
    <oc r="F95">
      <v>250</v>
    </oc>
    <nc r="F95">
      <v>17</v>
    </nc>
  </rcc>
  <rcc rId="1505" sId="2" numFmtId="4">
    <nc r="G95">
      <v>17</v>
    </nc>
  </rcc>
  <rcc rId="1506" sId="2" numFmtId="4">
    <nc r="H95">
      <v>17</v>
    </nc>
  </rcc>
  <rcc rId="1507" sId="2" numFmtId="4">
    <nc r="E99">
      <v>966.2</v>
    </nc>
  </rcc>
  <rcc rId="1508" sId="2" numFmtId="4">
    <oc r="F99">
      <v>50</v>
    </oc>
    <nc r="F99">
      <v>827</v>
    </nc>
  </rcc>
  <rcc rId="1509" sId="2" numFmtId="4">
    <nc r="G99">
      <v>739</v>
    </nc>
  </rcc>
  <rcc rId="1510" sId="2" numFmtId="4">
    <nc r="H99">
      <v>652.20000000000005</v>
    </nc>
  </rcc>
  <rcc rId="1511" sId="2" numFmtId="4">
    <oc r="F105">
      <v>25</v>
    </oc>
    <nc r="F105"/>
  </rcc>
  <rcc rId="1512" sId="2" numFmtId="4">
    <oc r="F106">
      <v>60</v>
    </oc>
    <nc r="F106"/>
  </rcc>
  <rcc rId="1513" sId="3" numFmtId="4">
    <nc r="E29">
      <v>3448.7488622167657</v>
    </nc>
  </rcc>
  <rcc rId="1514" sId="3" numFmtId="4">
    <oc r="F29">
      <v>8000</v>
    </oc>
    <nc r="F29">
      <v>3123.4426385566844</v>
    </nc>
  </rcc>
  <rcc rId="1515" sId="3" numFmtId="4">
    <nc r="G29">
      <v>3221.6110220517185</v>
    </nc>
  </rcc>
  <rcc rId="1516" sId="3" numFmtId="4">
    <nc r="H29">
      <v>3028.1075514548284</v>
    </nc>
  </rcc>
  <rcc rId="1517" sId="3" numFmtId="4">
    <nc r="E30">
      <v>252.63144276126997</v>
    </nc>
  </rcc>
  <rcc rId="1518" sId="3" numFmtId="4">
    <oc r="F30">
      <v>4000</v>
    </oc>
    <nc r="F30">
      <v>355.97621301260995</v>
    </nc>
  </rcc>
  <rcc rId="1519" sId="3" numFmtId="4">
    <nc r="G30">
      <v>298.36236551329011</v>
    </nc>
  </rcc>
  <rcc rId="1520" sId="3" numFmtId="4">
    <nc r="H30">
      <v>262.78447427873999</v>
    </nc>
  </rcc>
  <rcc rId="1521" sId="3" numFmtId="4">
    <nc r="E31">
      <v>645.35527727313001</v>
    </nc>
  </rcc>
  <rcc rId="1522" sId="3" numFmtId="4">
    <nc r="F31">
      <v>855.92593750440005</v>
    </nc>
  </rcc>
  <rcc rId="1523" sId="3" numFmtId="4">
    <nc r="G31">
      <v>839.06789241147999</v>
    </nc>
  </rcc>
  <rcc rId="1524" sId="3" numFmtId="4">
    <nc r="H31">
      <v>772.07103002707004</v>
    </nc>
  </rcc>
  <rcc rId="1525" sId="3" numFmtId="4">
    <nc r="E32">
      <v>1.728</v>
    </nc>
  </rcc>
  <rcc rId="1526" sId="3" numFmtId="4">
    <nc r="F32">
      <v>2.16</v>
    </nc>
  </rcc>
  <rcc rId="1527" sId="3" numFmtId="4">
    <nc r="G32">
      <v>1.728</v>
    </nc>
  </rcc>
  <rcc rId="1528" sId="3" numFmtId="4">
    <nc r="H32">
      <v>1.728</v>
    </nc>
  </rcc>
  <rcc rId="1529" sId="3" numFmtId="4">
    <nc r="E33">
      <v>627.25680670551992</v>
    </nc>
  </rcc>
  <rcc rId="1530" sId="3" numFmtId="4">
    <nc r="F33">
      <v>831.77822483618002</v>
    </nc>
  </rcc>
  <rcc rId="1531" sId="3" numFmtId="4">
    <nc r="G33">
      <v>726.08502084780002</v>
    </nc>
  </rcc>
  <rcc rId="1532" sId="3" numFmtId="4">
    <nc r="H33">
      <v>734.01177076379008</v>
    </nc>
  </rcc>
  <rcc rId="1533" sId="2" numFmtId="4">
    <nc r="E80">
      <v>62.601832150332619</v>
    </nc>
  </rcc>
  <rcc rId="1534" sId="2" numFmtId="4">
    <nc r="F80">
      <v>83.649398660903216</v>
    </nc>
  </rcc>
  <rcc rId="1535" sId="2" numFmtId="4">
    <nc r="G80">
      <v>81.536940701287307</v>
    </nc>
  </rcc>
  <rcc rId="1536" sId="2" numFmtId="4">
    <nc r="H80">
      <v>123.14566102179676</v>
    </nc>
  </rcc>
  <rcc rId="1537" sId="2" numFmtId="4">
    <oc r="F63">
      <v>50</v>
    </oc>
    <nc r="F63"/>
  </rcc>
  <rcc rId="1538" sId="3" numFmtId="4">
    <oc r="F40">
      <v>3500</v>
    </oc>
    <nc r="F40"/>
  </rcc>
  <rcc rId="1539" sId="3" numFmtId="4">
    <oc r="F41">
      <v>3500</v>
    </oc>
    <nc r="F41"/>
  </rcc>
  <rcc rId="1540" sId="3" numFmtId="4">
    <nc r="E43">
      <v>1554.4112275664397</v>
    </nc>
  </rcc>
  <rcc rId="1541" sId="3" numFmtId="4">
    <oc r="F43">
      <v>1400</v>
    </oc>
    <nc r="F43">
      <v>1601.64817802627</v>
    </nc>
  </rcc>
  <rcc rId="1542" sId="3" numFmtId="4">
    <nc r="G43">
      <v>1612.94977079106</v>
    </nc>
  </rcc>
  <rcc rId="1543" sId="3" numFmtId="4">
    <nc r="H43">
      <v>1612.1181195084498</v>
    </nc>
  </rcc>
  <rcc rId="1544" sId="3" numFmtId="4">
    <nc r="E44">
      <v>61.693775087679995</v>
    </nc>
  </rcc>
  <rcc rId="1545" sId="3" numFmtId="4">
    <nc r="F44">
      <v>63.051729066670006</v>
    </nc>
  </rcc>
  <rcc rId="1546" sId="3" numFmtId="4">
    <nc r="G44">
      <v>70.453926721919998</v>
    </nc>
  </rcc>
  <rcc rId="1547" sId="3" numFmtId="4">
    <nc r="H44">
      <v>70.456105564929999</v>
    </nc>
  </rcc>
  <rcc rId="1548" sId="3" numFmtId="4">
    <nc r="E50">
      <v>251.80000000051007</v>
    </nc>
  </rcc>
  <rcc rId="1549" sId="3" numFmtId="4">
    <oc r="F50">
      <v>400</v>
    </oc>
    <nc r="F50">
      <v>572.2032291912501</v>
    </nc>
  </rcc>
  <rcc rId="1550" sId="3" numFmtId="4">
    <nc r="G50">
      <v>618.00000000015007</v>
    </nc>
  </rcc>
  <rcc rId="1551" sId="3" numFmtId="4">
    <nc r="H50">
      <v>619.21145253941995</v>
    </nc>
  </rcc>
  <rcc rId="1552" sId="3" numFmtId="4">
    <oc r="D50">
      <v>213.2</v>
    </oc>
    <nc r="D50"/>
  </rcc>
  <rcc rId="1553" sId="3" numFmtId="4">
    <oc r="D43">
      <v>1826</v>
    </oc>
    <nc r="D43"/>
  </rcc>
  <rcc rId="1554" sId="3" numFmtId="4">
    <oc r="D44">
      <v>78.7</v>
    </oc>
    <nc r="D44"/>
  </rcc>
  <rcc rId="1555" sId="3" numFmtId="4">
    <oc r="D29">
      <v>3345</v>
    </oc>
    <nc r="D29"/>
  </rcc>
  <rcc rId="1556" sId="3" numFmtId="4">
    <oc r="D30">
      <v>363</v>
    </oc>
    <nc r="D30"/>
  </rcc>
  <rcc rId="1557" sId="3" numFmtId="4">
    <oc r="D31">
      <v>754</v>
    </oc>
    <nc r="D31"/>
  </rcc>
  <rcc rId="1558" sId="3" numFmtId="4">
    <oc r="D32">
      <v>5.3</v>
    </oc>
    <nc r="D32"/>
  </rcc>
  <rcc rId="1559" sId="3" numFmtId="4">
    <oc r="D33">
      <v>864.3</v>
    </oc>
    <nc r="D33"/>
  </rcc>
  <rcc rId="1560" sId="3" numFmtId="4">
    <oc r="F51">
      <v>350</v>
    </oc>
    <nc r="F51"/>
  </rcc>
  <rcc rId="1561" sId="3" numFmtId="4">
    <oc r="F52">
      <v>250</v>
    </oc>
    <nc r="F52"/>
  </rcc>
  <rcc rId="1562" sId="3" numFmtId="4">
    <oc r="F54">
      <v>300</v>
    </oc>
    <nc r="F54"/>
  </rcc>
  <rcc rId="1563" sId="3" numFmtId="4">
    <oc r="F55">
      <v>1200</v>
    </oc>
    <nc r="F55"/>
  </rcc>
  <rcc rId="1564" sId="3" numFmtId="4">
    <oc r="F56">
      <v>400</v>
    </oc>
    <nc r="F56"/>
  </rcc>
  <rcc rId="1565" sId="3" numFmtId="4">
    <oc r="F57">
      <v>450</v>
    </oc>
    <nc r="F57"/>
  </rcc>
  <rcc rId="1566" sId="3" numFmtId="4">
    <oc r="F58">
      <v>400</v>
    </oc>
    <nc r="F58"/>
  </rcc>
  <rcc rId="1567" sId="3" numFmtId="4">
    <oc r="F59">
      <v>1200</v>
    </oc>
    <nc r="F59"/>
  </rcc>
  <rcc rId="1568" sId="3" numFmtId="4">
    <oc r="F60">
      <v>50</v>
    </oc>
    <nc r="F60"/>
  </rcc>
  <rcc rId="1569" sId="3" numFmtId="4">
    <oc r="F63">
      <v>300</v>
    </oc>
    <nc r="F63"/>
  </rcc>
  <rcc rId="1570" sId="3" numFmtId="4">
    <nc r="E64">
      <v>23</v>
    </nc>
  </rcc>
  <rcc rId="1571" sId="3" numFmtId="4">
    <oc r="F64">
      <v>3500</v>
    </oc>
    <nc r="F64">
      <v>23</v>
    </nc>
  </rcc>
  <rcc rId="1572" sId="3" numFmtId="4">
    <nc r="G64">
      <v>23</v>
    </nc>
  </rcc>
  <rcc rId="1573" sId="3" numFmtId="4">
    <nc r="H64">
      <v>23</v>
    </nc>
  </rcc>
  <rcc rId="1574" sId="3" numFmtId="4">
    <nc r="E65">
      <v>21</v>
    </nc>
  </rcc>
  <rcc rId="1575" sId="3" numFmtId="4">
    <nc r="F65">
      <v>21</v>
    </nc>
  </rcc>
  <rcc rId="1576" sId="3" numFmtId="4">
    <nc r="G65">
      <v>21</v>
    </nc>
  </rcc>
  <rcc rId="1577" sId="3" numFmtId="4">
    <nc r="H65">
      <v>21</v>
    </nc>
  </rcc>
  <rcc rId="1578" sId="3" numFmtId="4">
    <nc r="E67">
      <v>127</v>
    </nc>
  </rcc>
  <rcc rId="1579" sId="3" numFmtId="4">
    <nc r="F67">
      <v>127</v>
    </nc>
  </rcc>
  <rcc rId="1580" sId="3" numFmtId="4">
    <nc r="G67">
      <v>127</v>
    </nc>
  </rcc>
  <rcc rId="1581" sId="3" numFmtId="4">
    <nc r="H67">
      <v>127</v>
    </nc>
  </rcc>
  <rcc rId="1582" sId="3" numFmtId="4">
    <nc r="E69">
      <v>109</v>
    </nc>
  </rcc>
  <rcc rId="1583" sId="3" numFmtId="4">
    <nc r="F69">
      <v>109</v>
    </nc>
  </rcc>
  <rcc rId="1584" sId="3" numFmtId="4">
    <nc r="G69">
      <v>109</v>
    </nc>
  </rcc>
  <rcc rId="1585" sId="3" numFmtId="4">
    <nc r="H69">
      <v>109</v>
    </nc>
  </rcc>
  <rcc rId="1586" sId="3" numFmtId="4">
    <nc r="E70">
      <v>340</v>
    </nc>
  </rcc>
  <rcc rId="1587" sId="3" numFmtId="4">
    <nc r="F70">
      <v>340</v>
    </nc>
  </rcc>
  <rcc rId="1588" sId="3" numFmtId="4">
    <nc r="G70">
      <v>340</v>
    </nc>
  </rcc>
  <rcc rId="1589" sId="3" numFmtId="4">
    <nc r="H70">
      <v>341</v>
    </nc>
  </rcc>
  <rcc rId="1590" sId="3" numFmtId="4">
    <nc r="E71">
      <v>73</v>
    </nc>
  </rcc>
  <rcc rId="1591" sId="3" numFmtId="4">
    <nc r="E73">
      <v>366</v>
    </nc>
  </rcc>
  <rcc rId="1592" sId="3" numFmtId="4">
    <nc r="F73">
      <v>46</v>
    </nc>
  </rcc>
  <rcc rId="1593" sId="3" numFmtId="4">
    <nc r="E74">
      <v>158</v>
    </nc>
  </rcc>
  <rcc rId="1594" sId="3" numFmtId="4">
    <nc r="F74">
      <v>158</v>
    </nc>
  </rcc>
  <rcc rId="1595" sId="3" numFmtId="4">
    <nc r="G74">
      <v>158</v>
    </nc>
  </rcc>
  <rcc rId="1596" sId="3" numFmtId="4">
    <nc r="H74">
      <v>159</v>
    </nc>
  </rcc>
  <rcc rId="1597" sId="3" numFmtId="4">
    <nc r="E75">
      <v>38</v>
    </nc>
  </rcc>
  <rcc rId="1598" sId="3" numFmtId="4">
    <nc r="F75">
      <v>74</v>
    </nc>
  </rcc>
  <rcc rId="1599" sId="3" numFmtId="4">
    <nc r="G75">
      <v>137</v>
    </nc>
  </rcc>
  <rcc rId="1600" sId="3" numFmtId="4">
    <nc r="H75">
      <v>199</v>
    </nc>
  </rcc>
  <rcc rId="1601" sId="3" numFmtId="4">
    <nc r="E76">
      <v>21</v>
    </nc>
  </rcc>
  <rcc rId="1602" sId="3" numFmtId="4">
    <nc r="F76">
      <v>21</v>
    </nc>
  </rcc>
  <rcc rId="1603" sId="3" numFmtId="4">
    <nc r="G76">
      <v>21</v>
    </nc>
  </rcc>
  <rcc rId="1604" sId="3" numFmtId="4">
    <nc r="H76">
      <v>21</v>
    </nc>
  </rcc>
  <rcc rId="1605" sId="3" numFmtId="4">
    <nc r="E77">
      <v>2</v>
    </nc>
  </rcc>
  <rcc rId="1606" sId="3" numFmtId="4">
    <nc r="F77">
      <v>2</v>
    </nc>
  </rcc>
  <rcc rId="1607" sId="3" numFmtId="4">
    <nc r="G77">
      <v>2</v>
    </nc>
  </rcc>
  <rcc rId="1608" sId="3" numFmtId="4">
    <nc r="H77">
      <v>2</v>
    </nc>
  </rcc>
  <rcc rId="1609" sId="3" numFmtId="4">
    <nc r="E78">
      <v>12</v>
    </nc>
  </rcc>
  <rcc rId="1610" sId="3" numFmtId="4">
    <nc r="F78">
      <v>12</v>
    </nc>
  </rcc>
  <rcc rId="1611" sId="3" numFmtId="4">
    <nc r="G78">
      <v>12</v>
    </nc>
  </rcc>
  <rcc rId="1612" sId="3" numFmtId="4">
    <nc r="H78">
      <v>12</v>
    </nc>
  </rcc>
  <rcc rId="1613" sId="3" numFmtId="4">
    <nc r="H87">
      <v>900</v>
    </nc>
  </rcc>
  <rcc rId="1614" sId="3" numFmtId="4">
    <nc r="G87">
      <v>895</v>
    </nc>
  </rcc>
  <rcc rId="1615" sId="3" numFmtId="4">
    <nc r="H86">
      <v>211</v>
    </nc>
  </rcc>
  <rcc rId="1616" sId="3" numFmtId="4">
    <nc r="G86">
      <v>28</v>
    </nc>
  </rcc>
  <rcc rId="1617" sId="3" numFmtId="4">
    <nc r="F86">
      <v>23</v>
    </nc>
  </rcc>
  <rcc rId="1618" sId="3" numFmtId="4">
    <nc r="E86">
      <v>23</v>
    </nc>
  </rcc>
  <rcc rId="1619" sId="3" numFmtId="4">
    <nc r="H85">
      <v>2</v>
    </nc>
  </rcc>
  <rcc rId="1620" sId="3" numFmtId="4">
    <nc r="G85">
      <v>2</v>
    </nc>
  </rcc>
  <rcc rId="1621" sId="3" numFmtId="4">
    <nc r="F85">
      <v>2</v>
    </nc>
  </rcc>
  <rcc rId="1622" sId="3" numFmtId="4">
    <nc r="E85">
      <v>2</v>
    </nc>
  </rcc>
  <rcc rId="1623" sId="3" numFmtId="4">
    <nc r="H84">
      <v>172</v>
    </nc>
  </rcc>
  <rcc rId="1624" sId="3" numFmtId="4">
    <nc r="G84">
      <v>173</v>
    </nc>
  </rcc>
  <rcc rId="1625" sId="3" numFmtId="4">
    <nc r="F84">
      <v>174</v>
    </nc>
  </rcc>
  <rcc rId="1626" sId="3" numFmtId="4">
    <nc r="E84">
      <v>2</v>
    </nc>
  </rcc>
  <rcc rId="1627" sId="3" numFmtId="4">
    <nc r="H83">
      <v>213</v>
    </nc>
  </rcc>
  <rcc rId="1628" sId="3" numFmtId="4">
    <nc r="G83">
      <v>214</v>
    </nc>
  </rcc>
  <rcc rId="1629" sId="3" numFmtId="4">
    <nc r="F83">
      <v>215</v>
    </nc>
  </rcc>
  <rcc rId="1630" sId="3" numFmtId="4">
    <nc r="E83">
      <v>216</v>
    </nc>
  </rcc>
  <rcc rId="1631" sId="3" numFmtId="4">
    <nc r="H82">
      <v>2</v>
    </nc>
  </rcc>
  <rcc rId="1632" sId="3" numFmtId="4">
    <nc r="G82">
      <v>2</v>
    </nc>
  </rcc>
  <rcc rId="1633" sId="3" numFmtId="4">
    <nc r="F82">
      <v>2</v>
    </nc>
  </rcc>
  <rcc rId="1634" sId="3" numFmtId="4">
    <nc r="E82">
      <v>2</v>
    </nc>
  </rcc>
  <rcc rId="1635" sId="3" numFmtId="4">
    <nc r="H81">
      <v>1</v>
    </nc>
  </rcc>
  <rcc rId="1636" sId="3" numFmtId="4">
    <nc r="G81">
      <v>1</v>
    </nc>
  </rcc>
  <rcc rId="1637" sId="3" numFmtId="4">
    <nc r="F81">
      <v>1</v>
    </nc>
  </rcc>
  <rcc rId="1638" sId="3" numFmtId="4">
    <nc r="E81">
      <v>1</v>
    </nc>
  </rcc>
  <rcc rId="1639" sId="3" numFmtId="4">
    <nc r="E80">
      <v>499.30368223994464</v>
    </nc>
  </rcc>
  <rcc rId="1640" sId="3" numFmtId="4">
    <nc r="F80">
      <v>635.16158142603581</v>
    </nc>
  </rcc>
  <rcc rId="1641" sId="3" numFmtId="4">
    <nc r="G80">
      <v>635.31747506823126</v>
    </nc>
  </rcc>
  <rcc rId="1642" sId="3" numFmtId="4">
    <nc r="H80">
      <v>1002.8074624425916</v>
    </nc>
  </rcc>
  <rcc rId="1643" sId="3" numFmtId="4">
    <oc r="D64">
      <v>0</v>
    </oc>
    <nc r="D64"/>
  </rcc>
  <rcc rId="1644" sId="3" numFmtId="4">
    <oc r="D65">
      <v>28</v>
    </oc>
    <nc r="D65"/>
  </rcc>
  <rcc rId="1645" sId="3" numFmtId="4">
    <oc r="D66">
      <v>0</v>
    </oc>
    <nc r="D66"/>
  </rcc>
  <rcc rId="1646" sId="3" numFmtId="4">
    <oc r="D67">
      <v>97</v>
    </oc>
    <nc r="D67"/>
  </rcc>
  <rcc rId="1647" sId="3" numFmtId="4">
    <oc r="D68">
      <v>0</v>
    </oc>
    <nc r="D68"/>
  </rcc>
  <rcc rId="1648" sId="3" numFmtId="4">
    <oc r="D69">
      <v>95.7</v>
    </oc>
    <nc r="D69"/>
  </rcc>
  <rcc rId="1649" sId="3" numFmtId="4">
    <oc r="D70">
      <v>338</v>
    </oc>
    <nc r="D70"/>
  </rcc>
  <rcc rId="1650" sId="3" numFmtId="4">
    <oc r="D71">
      <v>121.6</v>
    </oc>
    <nc r="D71"/>
  </rcc>
  <rcc rId="1651" sId="3" numFmtId="4">
    <oc r="D72">
      <v>17.399999999999999</v>
    </oc>
    <nc r="D72"/>
  </rcc>
  <rcc rId="1652" sId="3" numFmtId="4">
    <oc r="D73">
      <v>351</v>
    </oc>
    <nc r="D73"/>
  </rcc>
  <rcc rId="1653" sId="3" numFmtId="4">
    <oc r="D74">
      <v>112</v>
    </oc>
    <nc r="D74"/>
  </rcc>
  <rcc rId="1654" sId="3" numFmtId="4">
    <oc r="D76">
      <v>16.899999999999999</v>
    </oc>
    <nc r="D76"/>
  </rcc>
  <rcc rId="1655" sId="3" numFmtId="4">
    <oc r="D77">
      <v>1.5</v>
    </oc>
    <nc r="D77"/>
  </rcc>
  <rcc rId="1656" sId="3" numFmtId="4">
    <oc r="D78">
      <v>9.1999999999999993</v>
    </oc>
    <nc r="D78"/>
  </rcc>
  <rcc rId="1657" sId="3" numFmtId="4">
    <oc r="D79">
      <v>0</v>
    </oc>
    <nc r="D79"/>
  </rcc>
  <rcc rId="1658" sId="3" numFmtId="4">
    <oc r="D80">
      <v>517</v>
    </oc>
    <nc r="D80"/>
  </rcc>
  <rcc rId="1659" sId="3" numFmtId="4">
    <oc r="D81">
      <v>0.6</v>
    </oc>
    <nc r="D81"/>
  </rcc>
  <rcc rId="1660" sId="3" numFmtId="4">
    <oc r="D82">
      <v>1.8</v>
    </oc>
    <nc r="D82"/>
  </rcc>
  <rcc rId="1661" sId="3" numFmtId="4">
    <oc r="D83">
      <v>221.4</v>
    </oc>
    <nc r="D83"/>
  </rcc>
  <rcc rId="1662" sId="3" numFmtId="4">
    <oc r="D85">
      <v>2.2000000000000002</v>
    </oc>
    <nc r="D85"/>
  </rcc>
  <rcc rId="1663" sId="3" numFmtId="4">
    <nc r="E79">
      <v>0</v>
    </nc>
  </rcc>
  <rcc rId="1664" sId="3" numFmtId="4">
    <nc r="F79">
      <v>0</v>
    </nc>
  </rcc>
  <rcc rId="1665" sId="3" numFmtId="4">
    <nc r="G79">
      <v>0</v>
    </nc>
  </rcc>
  <rcc rId="1666" sId="3" numFmtId="4">
    <nc r="H79">
      <v>0</v>
    </nc>
  </rcc>
  <rcc rId="1667" sId="3" numFmtId="4">
    <nc r="I79">
      <v>0</v>
    </nc>
  </rcc>
  <rcc rId="1668" sId="3" numFmtId="4">
    <nc r="J79">
      <v>0</v>
    </nc>
  </rcc>
  <rcc rId="1669" sId="3" numFmtId="4">
    <nc r="K79">
      <v>0</v>
    </nc>
  </rcc>
  <rcc rId="1670" sId="3" numFmtId="4">
    <nc r="L79">
      <v>0</v>
    </nc>
  </rcc>
  <rcc rId="1671" sId="3" numFmtId="4">
    <nc r="M79">
      <v>0</v>
    </nc>
  </rcc>
  <rcc rId="1672" sId="3" numFmtId="4">
    <nc r="N79">
      <v>0</v>
    </nc>
  </rcc>
  <rcc rId="1673" sId="3" numFmtId="4">
    <nc r="E66">
      <v>0</v>
    </nc>
  </rcc>
  <rcc rId="1674" sId="3" numFmtId="4">
    <nc r="F66">
      <v>0</v>
    </nc>
  </rcc>
  <rcc rId="1675" sId="3" numFmtId="4">
    <nc r="G66">
      <v>0</v>
    </nc>
  </rcc>
  <rcc rId="1676" sId="3" numFmtId="4">
    <nc r="H66">
      <v>0</v>
    </nc>
  </rcc>
  <rcc rId="1677" sId="3" numFmtId="4">
    <nc r="I66">
      <v>0</v>
    </nc>
  </rcc>
  <rcc rId="1678" sId="3" numFmtId="4">
    <nc r="J66">
      <v>0</v>
    </nc>
  </rcc>
  <rcc rId="1679" sId="3" numFmtId="4">
    <nc r="K66">
      <v>0</v>
    </nc>
  </rcc>
  <rcc rId="1680" sId="3" numFmtId="4">
    <nc r="L66">
      <v>0</v>
    </nc>
  </rcc>
  <rcc rId="1681" sId="3" numFmtId="4">
    <nc r="M66">
      <v>0</v>
    </nc>
  </rcc>
  <rcc rId="1682" sId="3" numFmtId="4">
    <nc r="N66">
      <v>0</v>
    </nc>
  </rcc>
  <rcc rId="1683" sId="3" numFmtId="4">
    <nc r="E68">
      <v>0</v>
    </nc>
  </rcc>
  <rcc rId="1684" sId="3" numFmtId="4">
    <nc r="F68">
      <v>0</v>
    </nc>
  </rcc>
  <rcc rId="1685" sId="3" numFmtId="4">
    <nc r="G68">
      <v>0</v>
    </nc>
  </rcc>
  <rcc rId="1686" sId="3" numFmtId="4">
    <nc r="H68">
      <v>0</v>
    </nc>
  </rcc>
  <rcc rId="1687" sId="3" numFmtId="4">
    <nc r="I68">
      <v>0</v>
    </nc>
  </rcc>
  <rcc rId="1688" sId="3" numFmtId="4">
    <nc r="J68">
      <v>0</v>
    </nc>
  </rcc>
  <rcc rId="1689" sId="3" numFmtId="4">
    <nc r="K68">
      <v>0</v>
    </nc>
  </rcc>
  <rcc rId="1690" sId="3" numFmtId="4">
    <nc r="L68">
      <v>0</v>
    </nc>
  </rcc>
  <rcc rId="1691" sId="3" numFmtId="4">
    <nc r="M68">
      <v>0</v>
    </nc>
  </rcc>
  <rcc rId="1692" sId="3" numFmtId="4">
    <nc r="N68">
      <v>0</v>
    </nc>
  </rcc>
  <rcc rId="1693" sId="3" numFmtId="4">
    <nc r="E72">
      <v>0</v>
    </nc>
  </rcc>
  <rcc rId="1694" sId="3" numFmtId="4">
    <nc r="F72">
      <v>0</v>
    </nc>
  </rcc>
  <rcc rId="1695" sId="3" numFmtId="4">
    <nc r="G72">
      <v>0</v>
    </nc>
  </rcc>
  <rcc rId="1696" sId="3" numFmtId="4">
    <nc r="H72">
      <v>0</v>
    </nc>
  </rcc>
  <rcc rId="1697" sId="3" numFmtId="4">
    <nc r="I72">
      <v>0</v>
    </nc>
  </rcc>
  <rcc rId="1698" sId="3" numFmtId="4">
    <nc r="J72">
      <v>0</v>
    </nc>
  </rcc>
  <rcc rId="1699" sId="3" numFmtId="4">
    <nc r="K72">
      <v>0</v>
    </nc>
  </rcc>
  <rcc rId="1700" sId="3" numFmtId="4">
    <nc r="L72">
      <v>0</v>
    </nc>
  </rcc>
  <rcc rId="1701" sId="3" numFmtId="4">
    <nc r="M72">
      <v>0</v>
    </nc>
  </rcc>
  <rcc rId="1702" sId="3" numFmtId="4">
    <nc r="N72">
      <v>0</v>
    </nc>
  </rcc>
  <rcc rId="1703" sId="3" numFmtId="4">
    <nc r="F71">
      <v>0</v>
    </nc>
  </rcc>
  <rcc rId="1704" sId="3" numFmtId="4">
    <nc r="G71">
      <v>0</v>
    </nc>
  </rcc>
  <rcc rId="1705" sId="3" numFmtId="4">
    <nc r="H71">
      <v>0</v>
    </nc>
  </rcc>
  <rcc rId="1706" sId="3" numFmtId="4">
    <nc r="I71">
      <v>0</v>
    </nc>
  </rcc>
  <rcc rId="1707" sId="3" numFmtId="4">
    <nc r="J71">
      <v>0</v>
    </nc>
  </rcc>
  <rcc rId="1708" sId="3" numFmtId="4">
    <nc r="K71">
      <v>0</v>
    </nc>
  </rcc>
  <rcc rId="1709" sId="3" numFmtId="4">
    <nc r="L71">
      <v>0</v>
    </nc>
  </rcc>
  <rcc rId="1710" sId="3" numFmtId="4">
    <nc r="M71">
      <v>0</v>
    </nc>
  </rcc>
  <rcc rId="1711" sId="3" numFmtId="4">
    <nc r="N71">
      <v>0</v>
    </nc>
  </rcc>
  <rcc rId="1712" sId="3" numFmtId="4">
    <nc r="G73">
      <v>0</v>
    </nc>
  </rcc>
  <rcc rId="1713" sId="3" numFmtId="4">
    <nc r="H73">
      <v>0</v>
    </nc>
  </rcc>
  <rcc rId="1714" sId="3" numFmtId="4">
    <nc r="I73">
      <v>0</v>
    </nc>
  </rcc>
  <rcc rId="1715" sId="3" numFmtId="4">
    <nc r="J73">
      <v>0</v>
    </nc>
  </rcc>
  <rcc rId="1716" sId="3" numFmtId="4">
    <nc r="K73">
      <v>0</v>
    </nc>
  </rcc>
  <rcc rId="1717" sId="3" numFmtId="4">
    <nc r="L73">
      <v>0</v>
    </nc>
  </rcc>
  <rcc rId="1718" sId="3" numFmtId="4">
    <nc r="M73">
      <v>0</v>
    </nc>
  </rcc>
  <rcc rId="1719" sId="3" numFmtId="4">
    <nc r="N73">
      <v>0</v>
    </nc>
  </rcc>
  <rcc rId="1720" sId="3" numFmtId="4">
    <nc r="I64">
      <v>23</v>
    </nc>
  </rcc>
  <rcc rId="1721" sId="3" numFmtId="4">
    <nc r="J64">
      <v>23</v>
    </nc>
  </rcc>
  <rcc rId="1722" sId="3" numFmtId="4">
    <nc r="K64">
      <v>23</v>
    </nc>
  </rcc>
  <rcc rId="1723" sId="3" numFmtId="4">
    <nc r="L64">
      <v>23</v>
    </nc>
  </rcc>
  <rcc rId="1724" sId="3" numFmtId="4">
    <nc r="M64">
      <v>23</v>
    </nc>
  </rcc>
  <rcc rId="1725" sId="3" numFmtId="4">
    <nc r="N64">
      <v>23</v>
    </nc>
  </rcc>
  <rcc rId="1726" sId="3" numFmtId="4">
    <nc r="I65">
      <v>21</v>
    </nc>
  </rcc>
  <rcc rId="1727" sId="3" numFmtId="4">
    <nc r="J65">
      <v>21</v>
    </nc>
  </rcc>
  <rcc rId="1728" sId="3" numFmtId="4">
    <nc r="K65">
      <v>21</v>
    </nc>
  </rcc>
  <rcc rId="1729" sId="3" numFmtId="4">
    <nc r="L65">
      <v>21</v>
    </nc>
  </rcc>
  <rcc rId="1730" sId="3" numFmtId="4">
    <nc r="M65">
      <v>21</v>
    </nc>
  </rcc>
  <rcc rId="1731" sId="3" numFmtId="4">
    <nc r="N65">
      <v>21</v>
    </nc>
  </rcc>
  <rcc rId="1732" sId="3" numFmtId="4">
    <nc r="I67">
      <v>127</v>
    </nc>
  </rcc>
  <rcc rId="1733" sId="3" numFmtId="4">
    <nc r="J67">
      <v>127</v>
    </nc>
  </rcc>
  <rcc rId="1734" sId="3" numFmtId="4">
    <nc r="K67">
      <v>127</v>
    </nc>
  </rcc>
  <rcc rId="1735" sId="3" numFmtId="4">
    <nc r="L67">
      <v>127</v>
    </nc>
  </rcc>
  <rcc rId="1736" sId="3" numFmtId="4">
    <nc r="M67">
      <v>127</v>
    </nc>
  </rcc>
  <rcc rId="1737" sId="3" numFmtId="4">
    <nc r="N67">
      <v>127</v>
    </nc>
  </rcc>
  <rcc rId="1738" sId="3" numFmtId="4">
    <nc r="I69">
      <v>109</v>
    </nc>
  </rcc>
  <rcc rId="1739" sId="3" numFmtId="4">
    <nc r="J69">
      <v>109</v>
    </nc>
  </rcc>
  <rcc rId="1740" sId="3" numFmtId="4">
    <nc r="K69">
      <v>109</v>
    </nc>
  </rcc>
  <rcc rId="1741" sId="3" numFmtId="4">
    <nc r="L69">
      <v>109</v>
    </nc>
  </rcc>
  <rcc rId="1742" sId="3" numFmtId="4">
    <nc r="M69">
      <v>109</v>
    </nc>
  </rcc>
  <rcc rId="1743" sId="3" numFmtId="4">
    <nc r="N69">
      <v>109</v>
    </nc>
  </rcc>
  <rcc rId="1744" sId="3" numFmtId="4">
    <nc r="I70">
      <v>341</v>
    </nc>
  </rcc>
  <rcc rId="1745" sId="3" numFmtId="4">
    <nc r="J70">
      <v>341</v>
    </nc>
  </rcc>
  <rcc rId="1746" sId="3" numFmtId="4">
    <nc r="K70">
      <v>341</v>
    </nc>
  </rcc>
  <rcc rId="1747" sId="3" numFmtId="4">
    <nc r="L70">
      <v>341</v>
    </nc>
  </rcc>
  <rcc rId="1748" sId="3" numFmtId="4">
    <nc r="M70">
      <v>341</v>
    </nc>
  </rcc>
  <rcc rId="1749" sId="3" numFmtId="4">
    <nc r="N70">
      <v>341</v>
    </nc>
  </rcc>
  <rcc rId="1750" sId="3" numFmtId="4">
    <nc r="I74">
      <v>159</v>
    </nc>
  </rcc>
  <rcc rId="1751" sId="3" numFmtId="4">
    <nc r="J74">
      <v>159</v>
    </nc>
  </rcc>
  <rcc rId="1752" sId="3" numFmtId="4">
    <nc r="K74">
      <v>159</v>
    </nc>
  </rcc>
  <rcc rId="1753" sId="3" numFmtId="4">
    <nc r="L74">
      <v>159</v>
    </nc>
  </rcc>
  <rcc rId="1754" sId="3" numFmtId="4">
    <nc r="M74">
      <v>159</v>
    </nc>
  </rcc>
  <rcc rId="1755" sId="3" numFmtId="4">
    <nc r="N74">
      <v>159</v>
    </nc>
  </rcc>
  <rcc rId="1756" sId="3" numFmtId="4">
    <nc r="I75">
      <v>199</v>
    </nc>
  </rcc>
  <rcc rId="1757" sId="3" numFmtId="4">
    <nc r="J75">
      <v>199</v>
    </nc>
  </rcc>
  <rcc rId="1758" sId="3" numFmtId="4">
    <nc r="K75">
      <v>199</v>
    </nc>
  </rcc>
  <rcc rId="1759" sId="3" numFmtId="4">
    <nc r="L75">
      <v>199</v>
    </nc>
  </rcc>
  <rcc rId="1760" sId="3" numFmtId="4">
    <nc r="M75">
      <v>199</v>
    </nc>
  </rcc>
  <rcc rId="1761" sId="3" numFmtId="4">
    <nc r="N75">
      <v>199</v>
    </nc>
  </rcc>
  <rcc rId="1762" sId="3" numFmtId="4">
    <nc r="I76">
      <v>21</v>
    </nc>
  </rcc>
  <rcc rId="1763" sId="3" numFmtId="4">
    <nc r="J76">
      <v>21</v>
    </nc>
  </rcc>
  <rcc rId="1764" sId="3" numFmtId="4">
    <nc r="K76">
      <v>21</v>
    </nc>
  </rcc>
  <rcc rId="1765" sId="3" numFmtId="4">
    <nc r="L76">
      <v>21</v>
    </nc>
  </rcc>
  <rcc rId="1766" sId="3" numFmtId="4">
    <nc r="M76">
      <v>21</v>
    </nc>
  </rcc>
  <rcc rId="1767" sId="3" numFmtId="4">
    <nc r="N76">
      <v>21</v>
    </nc>
  </rcc>
  <rcc rId="1768" sId="3" numFmtId="4">
    <nc r="I77">
      <v>2</v>
    </nc>
  </rcc>
  <rcc rId="1769" sId="3" numFmtId="4">
    <nc r="J77">
      <v>2</v>
    </nc>
  </rcc>
  <rcc rId="1770" sId="3" numFmtId="4">
    <nc r="K77">
      <v>2</v>
    </nc>
  </rcc>
  <rcc rId="1771" sId="3" numFmtId="4">
    <nc r="L77">
      <v>2</v>
    </nc>
  </rcc>
  <rcc rId="1772" sId="3" numFmtId="4">
    <nc r="M77">
      <v>2</v>
    </nc>
  </rcc>
  <rcc rId="1773" sId="3" numFmtId="4">
    <nc r="N77">
      <v>2</v>
    </nc>
  </rcc>
  <rcc rId="1774" sId="3" numFmtId="4">
    <nc r="I78">
      <v>12</v>
    </nc>
  </rcc>
  <rcc rId="1775" sId="3" numFmtId="4">
    <nc r="J78">
      <v>12</v>
    </nc>
  </rcc>
  <rcc rId="1776" sId="3" numFmtId="4">
    <nc r="K78">
      <v>12</v>
    </nc>
  </rcc>
  <rcc rId="1777" sId="3" numFmtId="4">
    <nc r="L78">
      <v>12</v>
    </nc>
  </rcc>
  <rcc rId="1778" sId="3" numFmtId="4">
    <nc r="M78">
      <v>12</v>
    </nc>
  </rcc>
  <rcc rId="1779" sId="3" numFmtId="4">
    <nc r="N78">
      <v>12</v>
    </nc>
  </rcc>
  <rcc rId="1780" sId="3" numFmtId="4">
    <nc r="I81">
      <v>1</v>
    </nc>
  </rcc>
  <rcc rId="1781" sId="3" numFmtId="4">
    <nc r="J81">
      <v>1</v>
    </nc>
  </rcc>
  <rcc rId="1782" sId="3" numFmtId="4">
    <nc r="K81">
      <v>1</v>
    </nc>
  </rcc>
  <rcc rId="1783" sId="3" numFmtId="4">
    <nc r="L81">
      <v>1</v>
    </nc>
  </rcc>
  <rcc rId="1784" sId="3" numFmtId="4">
    <nc r="M81">
      <v>1</v>
    </nc>
  </rcc>
  <rcc rId="1785" sId="3" numFmtId="4">
    <nc r="N81">
      <v>1</v>
    </nc>
  </rcc>
  <rcc rId="1786" sId="3" numFmtId="4">
    <nc r="I82">
      <v>2</v>
    </nc>
  </rcc>
  <rcc rId="1787" sId="3" numFmtId="4">
    <nc r="J82">
      <v>2</v>
    </nc>
  </rcc>
  <rcc rId="1788" sId="3" numFmtId="4">
    <nc r="K82">
      <v>2</v>
    </nc>
  </rcc>
  <rcc rId="1789" sId="3" numFmtId="4">
    <nc r="L82">
      <v>2</v>
    </nc>
  </rcc>
  <rcc rId="1790" sId="3" numFmtId="4">
    <nc r="M82">
      <v>2</v>
    </nc>
  </rcc>
  <rcc rId="1791" sId="3" numFmtId="4">
    <nc r="N82">
      <v>2</v>
    </nc>
  </rcc>
  <rcc rId="1792" sId="3" numFmtId="4">
    <nc r="I83">
      <v>213</v>
    </nc>
  </rcc>
  <rcc rId="1793" sId="3" numFmtId="4">
    <nc r="J83">
      <v>213</v>
    </nc>
  </rcc>
  <rcc rId="1794" sId="3" numFmtId="4">
    <nc r="K83">
      <v>213</v>
    </nc>
  </rcc>
  <rcc rId="1795" sId="3" numFmtId="4">
    <nc r="L83">
      <v>213</v>
    </nc>
  </rcc>
  <rcc rId="1796" sId="3" numFmtId="4">
    <nc r="M83">
      <v>213</v>
    </nc>
  </rcc>
  <rcc rId="1797" sId="3" numFmtId="4">
    <nc r="N83">
      <v>213</v>
    </nc>
  </rcc>
  <rcc rId="1798" sId="3" numFmtId="4">
    <nc r="I84">
      <v>172</v>
    </nc>
  </rcc>
  <rcc rId="1799" sId="3" numFmtId="4">
    <nc r="J84">
      <v>172</v>
    </nc>
  </rcc>
  <rcc rId="1800" sId="3" numFmtId="4">
    <nc r="K84">
      <v>172</v>
    </nc>
  </rcc>
  <rcc rId="1801" sId="3" numFmtId="4">
    <nc r="L84">
      <v>172</v>
    </nc>
  </rcc>
  <rcc rId="1802" sId="3" numFmtId="4">
    <nc r="M84">
      <v>172</v>
    </nc>
  </rcc>
  <rcc rId="1803" sId="3" numFmtId="4">
    <nc r="N84">
      <v>172</v>
    </nc>
  </rcc>
  <rcc rId="1804" sId="3" numFmtId="4">
    <nc r="I85">
      <v>2</v>
    </nc>
  </rcc>
  <rcc rId="1805" sId="3" numFmtId="4">
    <nc r="J85">
      <v>2</v>
    </nc>
  </rcc>
  <rcc rId="1806" sId="3" numFmtId="4">
    <nc r="K85">
      <v>2</v>
    </nc>
  </rcc>
  <rcc rId="1807" sId="3" numFmtId="4">
    <nc r="L85">
      <v>2</v>
    </nc>
  </rcc>
  <rcc rId="1808" sId="3" numFmtId="4">
    <nc r="M85">
      <v>2</v>
    </nc>
  </rcc>
  <rcc rId="1809" sId="3" numFmtId="4">
    <nc r="N85">
      <v>2</v>
    </nc>
  </rcc>
  <rcc rId="1810" sId="3" numFmtId="4">
    <nc r="I86">
      <v>211</v>
    </nc>
  </rcc>
  <rcc rId="1811" sId="3" numFmtId="4">
    <nc r="J86">
      <v>211</v>
    </nc>
  </rcc>
  <rcc rId="1812" sId="3" numFmtId="4">
    <nc r="K86">
      <v>211</v>
    </nc>
  </rcc>
  <rcc rId="1813" sId="3" numFmtId="4">
    <nc r="L86">
      <v>211</v>
    </nc>
  </rcc>
  <rcc rId="1814" sId="3" numFmtId="4">
    <nc r="M86">
      <v>211</v>
    </nc>
  </rcc>
  <rcc rId="1815" sId="3" numFmtId="4">
    <nc r="N86">
      <v>211</v>
    </nc>
  </rcc>
  <rcc rId="1816" sId="3" numFmtId="4">
    <nc r="I87">
      <v>900</v>
    </nc>
  </rcc>
  <rcc rId="1817" sId="3" numFmtId="4">
    <nc r="J87">
      <v>900</v>
    </nc>
  </rcc>
  <rcc rId="1818" sId="3" numFmtId="4">
    <nc r="K87">
      <v>900</v>
    </nc>
  </rcc>
  <rcc rId="1819" sId="3" numFmtId="4">
    <nc r="L87">
      <v>900</v>
    </nc>
  </rcc>
  <rcc rId="1820" sId="3" numFmtId="4">
    <nc r="M87">
      <v>900</v>
    </nc>
  </rcc>
  <rcc rId="1821" sId="3" numFmtId="4">
    <nc r="N87">
      <v>900</v>
    </nc>
  </rcc>
  <rcc rId="1822" sId="3" numFmtId="4">
    <oc r="F90">
      <v>1800</v>
    </oc>
    <nc r="F90"/>
  </rcc>
  <rcc rId="1823" sId="3" numFmtId="4">
    <oc r="F91">
      <v>150</v>
    </oc>
    <nc r="F91"/>
  </rcc>
  <rcc rId="1824" sId="3" numFmtId="4">
    <nc r="E94">
      <v>710</v>
    </nc>
  </rcc>
  <rcc rId="1825" sId="3" numFmtId="4">
    <oc r="F94">
      <v>850</v>
    </oc>
    <nc r="F94">
      <v>710</v>
    </nc>
  </rcc>
  <rcc rId="1826" sId="3" numFmtId="4">
    <nc r="G94">
      <v>710</v>
    </nc>
  </rcc>
  <rcc rId="1827" sId="3" numFmtId="4">
    <nc r="H94">
      <v>710</v>
    </nc>
  </rcc>
  <rcc rId="1828" sId="3" numFmtId="4">
    <nc r="E95">
      <v>41</v>
    </nc>
  </rcc>
  <rcc rId="1829" sId="3" numFmtId="4">
    <oc r="F95">
      <v>450</v>
    </oc>
    <nc r="F95">
      <v>41</v>
    </nc>
  </rcc>
  <rcc rId="1830" sId="3" numFmtId="4">
    <nc r="G95">
      <v>41</v>
    </nc>
  </rcc>
  <rcc rId="1831" sId="3" numFmtId="4">
    <nc r="H95">
      <v>41</v>
    </nc>
  </rcc>
  <rcc rId="1832" sId="3" numFmtId="4">
    <oc r="F93">
      <v>140</v>
    </oc>
    <nc r="F93"/>
  </rcc>
  <rcc rId="1833" sId="3" numFmtId="4">
    <oc r="F97">
      <v>125</v>
    </oc>
    <nc r="F97"/>
  </rcc>
  <rcc rId="1834" sId="3" numFmtId="4">
    <oc r="F98">
      <v>100</v>
    </oc>
    <nc r="F98"/>
  </rcc>
  <rcc rId="1835" sId="3" numFmtId="4">
    <oc r="F99">
      <v>2300</v>
    </oc>
    <nc r="F99"/>
  </rcc>
  <rcc rId="1836" sId="3" numFmtId="4">
    <oc r="F106">
      <v>135</v>
    </oc>
    <nc r="F106"/>
  </rcc>
  <rcc rId="1837" sId="3" numFmtId="4">
    <oc r="F105">
      <v>0</v>
    </oc>
    <nc r="F105"/>
  </rcc>
  <rcv guid="{E53FAAE4-DC2A-4306-B729-FA30C476A7AE}" action="delete"/>
  <rdn rId="0" localSheetId="2" customView="1" name="Z_E53FAAE4_DC2A_4306_B729_FA30C476A7AE_.wvu.PrintTitles" hidden="1" oldHidden="1">
    <formula>'S-1 CRATs'!$9:$9</formula>
    <oldFormula>'S-1 CRATs'!$9:$9</oldFormula>
  </rdn>
  <rdn rId="0" localSheetId="3" customView="1" name="Z_E53FAAE4_DC2A_4306_B729_FA30C476A7AE_.wvu.PrintTitles" hidden="1" oldHidden="1">
    <formula>'S-2 Energy Balance'!$9:$9</formula>
    <oldFormula>'S-2 Energy Balance'!$9:$9</oldFormula>
  </rdn>
  <rdn rId="0" localSheetId="4" customView="1" name="Z_E53FAAE4_DC2A_4306_B729_FA30C476A7AE_.wvu.PrintArea" hidden="1" oldHidden="1">
    <formula>'S-3 Small POU Hourly Loads'!$A$1:$C$46</formula>
    <oldFormula>'S-3 Small POU Hourly Loads'!$A$1:$C$46</oldFormula>
  </rdn>
  <rdn rId="0" localSheetId="5" customView="1" name="Z_E53FAAE4_DC2A_4306_B729_FA30C476A7AE_.wvu.PrintArea" hidden="1" oldHidden="1">
    <formula>'S-5 Table'!$A$1:$AF$21</formula>
    <oldFormula>'S-5 Table'!$A$1:$AF$21</oldFormula>
  </rdn>
  <rdn rId="0" localSheetId="5" customView="1" name="Z_E53FAAE4_DC2A_4306_B729_FA30C476A7AE_.wvu.PrintTitles" hidden="1" oldHidden="1">
    <formula>'S-5 Table'!$8:$8</formula>
    <oldFormula>'S-5 Table'!$8:$8</oldFormula>
  </rdn>
  <rcv guid="{E53FAAE4-DC2A-4306-B729-FA30C476A7A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32" sqref="E32"/>
    </sheetView>
  </sheetViews>
  <sheetFormatPr defaultColWidth="9" defaultRowHeight="12.75" x14ac:dyDescent="0.25"/>
  <cols>
    <col min="1" max="1" width="36.625" style="113" customWidth="1"/>
    <col min="2" max="6" width="23.625" style="113" customWidth="1"/>
    <col min="7" max="16384" width="9" style="113"/>
  </cols>
  <sheetData>
    <row r="1" spans="1:6" ht="15.75" x14ac:dyDescent="0.25">
      <c r="A1" s="110" t="s">
        <v>129</v>
      </c>
    </row>
    <row r="2" spans="1:6" ht="15.75" x14ac:dyDescent="0.25">
      <c r="A2" s="110" t="s">
        <v>130</v>
      </c>
      <c r="B2" s="116"/>
    </row>
    <row r="3" spans="1:6" ht="15.75" x14ac:dyDescent="0.25">
      <c r="A3" s="117" t="s">
        <v>131</v>
      </c>
      <c r="B3" s="116"/>
    </row>
    <row r="4" spans="1:6" ht="15.75" x14ac:dyDescent="0.25">
      <c r="A4" s="138" t="s">
        <v>140</v>
      </c>
      <c r="B4" s="116"/>
    </row>
    <row r="5" spans="1:6" x14ac:dyDescent="0.25">
      <c r="A5" s="118"/>
      <c r="B5" s="116"/>
    </row>
    <row r="6" spans="1:6" x14ac:dyDescent="0.25">
      <c r="A6" s="116" t="s">
        <v>79</v>
      </c>
      <c r="B6" s="119" t="s">
        <v>95</v>
      </c>
    </row>
    <row r="7" spans="1:6" x14ac:dyDescent="0.25">
      <c r="A7" s="116" t="s">
        <v>93</v>
      </c>
      <c r="B7" s="119" t="s">
        <v>497</v>
      </c>
    </row>
    <row r="8" spans="1:6" x14ac:dyDescent="0.25">
      <c r="A8" s="116"/>
      <c r="B8" s="118"/>
    </row>
    <row r="9" spans="1:6" x14ac:dyDescent="0.25">
      <c r="A9" s="120"/>
      <c r="B9" s="120"/>
    </row>
    <row r="10" spans="1:6" s="121" customFormat="1" x14ac:dyDescent="0.25">
      <c r="A10" s="116" t="s">
        <v>102</v>
      </c>
      <c r="B10" s="116" t="s">
        <v>88</v>
      </c>
      <c r="C10" s="121" t="s">
        <v>89</v>
      </c>
      <c r="D10" s="121" t="s">
        <v>90</v>
      </c>
      <c r="E10" s="121" t="s">
        <v>91</v>
      </c>
      <c r="F10" s="121" t="s">
        <v>92</v>
      </c>
    </row>
    <row r="11" spans="1:6" x14ac:dyDescent="0.25">
      <c r="A11" s="118" t="s">
        <v>81</v>
      </c>
      <c r="B11" s="169" t="s">
        <v>486</v>
      </c>
      <c r="C11" s="169" t="s">
        <v>486</v>
      </c>
      <c r="D11" s="169"/>
      <c r="E11" s="169" t="s">
        <v>487</v>
      </c>
      <c r="F11" s="119"/>
    </row>
    <row r="12" spans="1:6" ht="25.5" x14ac:dyDescent="0.25">
      <c r="A12" s="118" t="s">
        <v>80</v>
      </c>
      <c r="B12" s="169" t="s">
        <v>488</v>
      </c>
      <c r="C12" s="169" t="s">
        <v>488</v>
      </c>
      <c r="D12" s="169"/>
      <c r="E12" s="169" t="s">
        <v>489</v>
      </c>
      <c r="F12" s="119"/>
    </row>
    <row r="13" spans="1:6" x14ac:dyDescent="0.25">
      <c r="A13" s="118" t="s">
        <v>125</v>
      </c>
      <c r="B13" s="170" t="s">
        <v>490</v>
      </c>
      <c r="C13" s="170" t="s">
        <v>490</v>
      </c>
      <c r="D13" s="170"/>
      <c r="E13" s="170" t="s">
        <v>491</v>
      </c>
      <c r="F13" s="122"/>
    </row>
    <row r="14" spans="1:6" x14ac:dyDescent="0.25">
      <c r="A14" s="118" t="s">
        <v>82</v>
      </c>
      <c r="B14" s="169" t="s">
        <v>492</v>
      </c>
      <c r="C14" s="169" t="s">
        <v>492</v>
      </c>
      <c r="D14" s="169"/>
      <c r="E14" s="169" t="s">
        <v>493</v>
      </c>
      <c r="F14" s="119"/>
    </row>
    <row r="15" spans="1:6" x14ac:dyDescent="0.25">
      <c r="A15" s="118" t="s">
        <v>83</v>
      </c>
      <c r="B15" s="169" t="s">
        <v>494</v>
      </c>
      <c r="C15" s="169" t="s">
        <v>494</v>
      </c>
      <c r="D15" s="169"/>
      <c r="E15" s="169" t="s">
        <v>494</v>
      </c>
      <c r="F15" s="119"/>
    </row>
    <row r="16" spans="1:6" x14ac:dyDescent="0.25">
      <c r="A16" s="118" t="s">
        <v>84</v>
      </c>
      <c r="B16" s="169"/>
      <c r="C16" s="169"/>
      <c r="D16" s="169"/>
      <c r="E16" s="169"/>
      <c r="F16" s="119"/>
    </row>
    <row r="17" spans="1:6" x14ac:dyDescent="0.25">
      <c r="A17" s="118" t="s">
        <v>85</v>
      </c>
      <c r="B17" s="169" t="s">
        <v>495</v>
      </c>
      <c r="C17" s="169" t="s">
        <v>495</v>
      </c>
      <c r="D17" s="169"/>
      <c r="E17" s="169" t="s">
        <v>495</v>
      </c>
      <c r="F17" s="119"/>
    </row>
    <row r="18" spans="1:6" x14ac:dyDescent="0.25">
      <c r="A18" s="118" t="s">
        <v>86</v>
      </c>
      <c r="B18" s="169" t="s">
        <v>120</v>
      </c>
      <c r="C18" s="169" t="s">
        <v>120</v>
      </c>
      <c r="D18" s="169"/>
      <c r="E18" s="169" t="s">
        <v>120</v>
      </c>
      <c r="F18" s="119"/>
    </row>
    <row r="19" spans="1:6" x14ac:dyDescent="0.25">
      <c r="A19" s="118" t="s">
        <v>87</v>
      </c>
      <c r="B19" s="169" t="s">
        <v>496</v>
      </c>
      <c r="C19" s="169" t="s">
        <v>496</v>
      </c>
      <c r="D19" s="169"/>
      <c r="E19" s="169" t="s">
        <v>496</v>
      </c>
      <c r="F19" s="119"/>
    </row>
    <row r="20" spans="1:6" x14ac:dyDescent="0.25">
      <c r="A20" s="118" t="s">
        <v>96</v>
      </c>
      <c r="B20" s="123"/>
      <c r="C20" s="123"/>
      <c r="D20" s="123"/>
      <c r="E20" s="123"/>
      <c r="F20" s="123"/>
    </row>
    <row r="21" spans="1:6" x14ac:dyDescent="0.25">
      <c r="A21" s="118" t="s">
        <v>97</v>
      </c>
      <c r="B21" s="123"/>
      <c r="C21" s="123"/>
      <c r="D21" s="123"/>
      <c r="E21" s="123"/>
      <c r="F21" s="123"/>
    </row>
    <row r="22" spans="1:6" x14ac:dyDescent="0.25">
      <c r="A22" s="118"/>
      <c r="B22" s="124"/>
      <c r="C22" s="124"/>
      <c r="D22" s="124"/>
      <c r="E22" s="124"/>
      <c r="F22" s="124"/>
    </row>
    <row r="23" spans="1:6" ht="25.5" x14ac:dyDescent="0.25">
      <c r="A23" s="116" t="s">
        <v>94</v>
      </c>
      <c r="B23" s="118"/>
      <c r="C23" s="118"/>
      <c r="D23" s="118"/>
      <c r="E23" s="118"/>
      <c r="F23" s="118"/>
    </row>
    <row r="24" spans="1:6" x14ac:dyDescent="0.25">
      <c r="A24" s="118" t="s">
        <v>81</v>
      </c>
      <c r="B24" s="119"/>
      <c r="C24" s="119"/>
      <c r="D24" s="119"/>
      <c r="E24" s="119"/>
      <c r="F24" s="119"/>
    </row>
    <row r="25" spans="1:6" x14ac:dyDescent="0.25">
      <c r="A25" s="118" t="s">
        <v>80</v>
      </c>
      <c r="B25" s="119"/>
      <c r="C25" s="119"/>
      <c r="D25" s="119"/>
      <c r="E25" s="119"/>
      <c r="F25" s="119"/>
    </row>
    <row r="26" spans="1:6" x14ac:dyDescent="0.25">
      <c r="A26" s="118" t="s">
        <v>125</v>
      </c>
      <c r="B26" s="122"/>
      <c r="C26" s="122"/>
      <c r="D26" s="122"/>
      <c r="E26" s="122"/>
      <c r="F26" s="122"/>
    </row>
    <row r="27" spans="1:6" x14ac:dyDescent="0.25">
      <c r="A27" s="118" t="s">
        <v>82</v>
      </c>
      <c r="B27" s="119"/>
      <c r="C27" s="119"/>
      <c r="D27" s="119"/>
      <c r="E27" s="119"/>
      <c r="F27" s="119"/>
    </row>
    <row r="28" spans="1:6" x14ac:dyDescent="0.25">
      <c r="A28" s="118" t="s">
        <v>83</v>
      </c>
      <c r="B28" s="119"/>
      <c r="C28" s="119"/>
      <c r="D28" s="119"/>
      <c r="E28" s="119"/>
      <c r="F28" s="119"/>
    </row>
    <row r="29" spans="1:6" x14ac:dyDescent="0.25">
      <c r="A29" s="118" t="s">
        <v>84</v>
      </c>
      <c r="B29" s="119"/>
      <c r="C29" s="119"/>
      <c r="D29" s="119"/>
      <c r="E29" s="119"/>
      <c r="F29" s="119"/>
    </row>
    <row r="30" spans="1:6" x14ac:dyDescent="0.25">
      <c r="A30" s="118" t="s">
        <v>85</v>
      </c>
      <c r="B30" s="119"/>
      <c r="C30" s="119"/>
      <c r="D30" s="119"/>
      <c r="E30" s="119"/>
      <c r="F30" s="119"/>
    </row>
    <row r="31" spans="1:6" x14ac:dyDescent="0.25">
      <c r="A31" s="118" t="s">
        <v>86</v>
      </c>
      <c r="B31" s="119"/>
      <c r="C31" s="119"/>
      <c r="D31" s="119"/>
      <c r="E31" s="119"/>
      <c r="F31" s="119"/>
    </row>
    <row r="32" spans="1:6" x14ac:dyDescent="0.25">
      <c r="A32" s="118" t="s">
        <v>87</v>
      </c>
      <c r="B32" s="119"/>
      <c r="C32" s="119"/>
      <c r="D32" s="119"/>
      <c r="E32" s="119"/>
      <c r="F32" s="119"/>
    </row>
    <row r="33" spans="1:2" x14ac:dyDescent="0.25">
      <c r="A33" s="118"/>
      <c r="B33" s="118"/>
    </row>
  </sheetData>
  <customSheetViews>
    <customSheetView guid="{E53FAAE4-DC2A-4306-B729-FA30C476A7AE}">
      <pane xSplit="1" ySplit="7" topLeftCell="B8" activePane="bottomRight" state="frozen"/>
      <selection pane="bottomRight" activeCell="E32" sqref="E32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106"/>
  <sheetViews>
    <sheetView showGridLines="0" tabSelected="1" topLeftCell="A91" zoomScale="70" zoomScaleNormal="70" workbookViewId="0">
      <selection activeCell="D109" sqref="D109"/>
    </sheetView>
  </sheetViews>
  <sheetFormatPr defaultColWidth="9" defaultRowHeight="15.75" x14ac:dyDescent="0.25"/>
  <cols>
    <col min="1" max="1" width="5.5" style="51" bestFit="1" customWidth="1"/>
    <col min="2" max="2" width="51.625" style="210" customWidth="1"/>
    <col min="3" max="3" width="12.625" style="51" customWidth="1"/>
    <col min="4" max="4" width="11.875" style="51" customWidth="1"/>
    <col min="5" max="5" width="9.75" style="51" customWidth="1"/>
    <col min="6" max="6" width="9.75" style="14" customWidth="1"/>
    <col min="7" max="14" width="9.75" style="8" customWidth="1"/>
    <col min="15" max="15" width="58" style="180" customWidth="1"/>
    <col min="16" max="131" width="7.125" style="2" customWidth="1"/>
    <col min="132" max="16384" width="9" style="2"/>
  </cols>
  <sheetData>
    <row r="1" spans="1:23" s="3" customFormat="1" x14ac:dyDescent="0.25">
      <c r="A1" s="23"/>
      <c r="B1" s="181" t="s">
        <v>129</v>
      </c>
      <c r="C1" s="15"/>
      <c r="D1" s="15"/>
      <c r="E1" s="76"/>
      <c r="F1" s="76"/>
      <c r="G1" s="5"/>
      <c r="H1" s="5"/>
      <c r="I1" s="5"/>
      <c r="J1" s="5"/>
      <c r="K1" s="5"/>
      <c r="L1" s="5"/>
      <c r="M1" s="5"/>
      <c r="N1" s="5"/>
      <c r="O1" s="172"/>
    </row>
    <row r="2" spans="1:23" s="3" customFormat="1" x14ac:dyDescent="0.25">
      <c r="A2" s="23"/>
      <c r="B2" s="181" t="s">
        <v>130</v>
      </c>
      <c r="C2" s="15"/>
      <c r="D2" s="15"/>
      <c r="E2" s="76"/>
      <c r="F2" s="76"/>
      <c r="G2" s="5"/>
      <c r="H2" s="5"/>
      <c r="I2" s="5"/>
      <c r="J2" s="5"/>
      <c r="K2" s="5"/>
      <c r="L2" s="5"/>
      <c r="M2" s="5"/>
      <c r="N2" s="5"/>
      <c r="O2" s="172"/>
    </row>
    <row r="3" spans="1:23" s="4" customFormat="1" x14ac:dyDescent="0.25">
      <c r="A3" s="30"/>
      <c r="B3" s="182" t="s">
        <v>131</v>
      </c>
      <c r="C3" s="23"/>
      <c r="D3" s="23"/>
      <c r="E3" s="23"/>
      <c r="F3" s="23"/>
      <c r="O3" s="173"/>
    </row>
    <row r="4" spans="1:23" s="4" customFormat="1" x14ac:dyDescent="0.25">
      <c r="A4" s="30"/>
      <c r="B4" s="182" t="s">
        <v>136</v>
      </c>
      <c r="C4" s="23"/>
      <c r="D4" s="23"/>
      <c r="E4" s="23"/>
      <c r="F4" s="23"/>
      <c r="O4" s="173"/>
    </row>
    <row r="5" spans="1:23" s="4" customFormat="1" x14ac:dyDescent="0.25">
      <c r="A5" s="30"/>
      <c r="B5" s="182"/>
      <c r="C5" s="23"/>
      <c r="D5" s="23"/>
      <c r="E5" s="23"/>
      <c r="F5" s="23"/>
      <c r="O5" s="173"/>
    </row>
    <row r="6" spans="1:23" s="4" customFormat="1" ht="15.75" customHeight="1" x14ac:dyDescent="0.25">
      <c r="B6" s="181" t="str">
        <f>'Admin Info'!B6</f>
        <v>LSE Name on Admin Tab</v>
      </c>
      <c r="E6" s="183"/>
      <c r="F6" s="183"/>
      <c r="G6" s="183"/>
      <c r="I6" s="29"/>
      <c r="J6" s="9"/>
      <c r="K6" s="9"/>
      <c r="L6" s="9"/>
      <c r="M6" s="9"/>
      <c r="N6" s="9"/>
      <c r="O6" s="174"/>
    </row>
    <row r="7" spans="1:23" s="4" customFormat="1" x14ac:dyDescent="0.25">
      <c r="B7" s="173"/>
      <c r="E7" s="184"/>
      <c r="F7" s="183"/>
      <c r="G7" s="183"/>
      <c r="I7" s="29"/>
      <c r="J7" s="135" t="s">
        <v>78</v>
      </c>
      <c r="K7" s="66"/>
      <c r="L7" s="66"/>
      <c r="M7" s="66"/>
      <c r="N7" s="66"/>
      <c r="O7" s="174"/>
    </row>
    <row r="8" spans="1:23" s="4" customFormat="1" ht="31.5" x14ac:dyDescent="0.25">
      <c r="B8" s="185" t="s">
        <v>196</v>
      </c>
      <c r="E8" s="134"/>
      <c r="F8" s="134" t="s">
        <v>51</v>
      </c>
      <c r="G8" s="186"/>
      <c r="H8" s="136"/>
      <c r="I8" s="136"/>
      <c r="J8" s="136" t="s">
        <v>179</v>
      </c>
      <c r="K8" s="29"/>
      <c r="L8" s="29"/>
      <c r="M8" s="29"/>
      <c r="N8" s="29"/>
      <c r="O8" s="174"/>
    </row>
    <row r="9" spans="1:23" s="11" customFormat="1" x14ac:dyDescent="0.25">
      <c r="A9" s="49" t="s">
        <v>8</v>
      </c>
      <c r="B9" s="187" t="s">
        <v>132</v>
      </c>
      <c r="C9" s="50" t="s">
        <v>13</v>
      </c>
      <c r="D9" s="50" t="s">
        <v>14</v>
      </c>
      <c r="E9" s="50" t="s">
        <v>15</v>
      </c>
      <c r="F9" s="50" t="s">
        <v>16</v>
      </c>
      <c r="G9" s="50" t="s">
        <v>57</v>
      </c>
      <c r="H9" s="50" t="s">
        <v>58</v>
      </c>
      <c r="I9" s="50" t="s">
        <v>121</v>
      </c>
      <c r="J9" s="50" t="s">
        <v>122</v>
      </c>
      <c r="K9" s="50" t="s">
        <v>126</v>
      </c>
      <c r="L9" s="50" t="s">
        <v>127</v>
      </c>
      <c r="M9" s="50" t="s">
        <v>138</v>
      </c>
      <c r="N9" s="50" t="s">
        <v>139</v>
      </c>
      <c r="O9" s="175"/>
    </row>
    <row r="10" spans="1:23" s="6" customFormat="1" x14ac:dyDescent="0.25">
      <c r="A10" s="19"/>
      <c r="B10" s="188" t="s">
        <v>135</v>
      </c>
      <c r="C10" s="63" t="s">
        <v>73</v>
      </c>
      <c r="D10" s="20"/>
      <c r="E10" s="112" t="s">
        <v>128</v>
      </c>
      <c r="F10" s="37"/>
      <c r="G10" s="18"/>
      <c r="H10" s="18"/>
      <c r="I10" s="18"/>
      <c r="J10" s="18"/>
      <c r="K10" s="18"/>
      <c r="L10" s="18"/>
      <c r="M10" s="18"/>
      <c r="N10" s="18"/>
      <c r="O10" s="176"/>
      <c r="P10" s="10"/>
      <c r="Q10" s="10"/>
      <c r="R10" s="10"/>
      <c r="S10" s="10"/>
      <c r="T10" s="11"/>
      <c r="U10" s="11"/>
      <c r="V10" s="11"/>
      <c r="W10" s="11"/>
    </row>
    <row r="11" spans="1:23" ht="31.5" x14ac:dyDescent="0.25">
      <c r="A11" s="7">
        <v>1</v>
      </c>
      <c r="B11" s="163" t="s">
        <v>52</v>
      </c>
      <c r="C11" s="189">
        <v>2996.2863051491154</v>
      </c>
      <c r="D11" s="189">
        <v>3057.3582347119695</v>
      </c>
      <c r="E11" s="109">
        <v>2934.9661414699945</v>
      </c>
      <c r="F11" s="109">
        <v>2942.2217092593546</v>
      </c>
      <c r="G11" s="109">
        <v>2891.1213719115731</v>
      </c>
      <c r="H11" s="109">
        <v>2900.2355562239923</v>
      </c>
      <c r="I11" s="109">
        <v>2942.0217467681596</v>
      </c>
      <c r="J11" s="109">
        <v>2960.7498644110747</v>
      </c>
      <c r="K11" s="109">
        <v>2976.8624225609506</v>
      </c>
      <c r="L11" s="109">
        <v>2983.7637036652359</v>
      </c>
      <c r="M11" s="109">
        <v>3001.4387810922713</v>
      </c>
      <c r="N11" s="109">
        <v>3017.4213478571119</v>
      </c>
      <c r="O11" s="214" t="s">
        <v>498</v>
      </c>
    </row>
    <row r="12" spans="1:23" x14ac:dyDescent="0.25">
      <c r="A12" s="39" t="s">
        <v>36</v>
      </c>
      <c r="B12" s="163" t="s">
        <v>171</v>
      </c>
      <c r="C12" s="189"/>
      <c r="D12" s="189"/>
      <c r="E12" s="109"/>
      <c r="F12" s="189"/>
      <c r="G12" s="189"/>
      <c r="H12" s="189"/>
      <c r="I12" s="189"/>
      <c r="J12" s="189"/>
      <c r="K12" s="189"/>
      <c r="L12" s="189"/>
      <c r="M12" s="189"/>
      <c r="N12" s="189"/>
      <c r="O12" s="178"/>
    </row>
    <row r="13" spans="1:23" x14ac:dyDescent="0.25">
      <c r="A13" s="39" t="s">
        <v>37</v>
      </c>
      <c r="B13" s="163" t="s">
        <v>172</v>
      </c>
      <c r="C13" s="189"/>
      <c r="D13" s="189"/>
      <c r="E13" s="109"/>
      <c r="F13" s="189"/>
      <c r="G13" s="189"/>
      <c r="H13" s="189"/>
      <c r="I13" s="189"/>
      <c r="J13" s="189"/>
      <c r="K13" s="189"/>
      <c r="L13" s="189"/>
      <c r="M13" s="189"/>
      <c r="N13" s="189"/>
      <c r="O13" s="178"/>
    </row>
    <row r="14" spans="1:23" x14ac:dyDescent="0.25">
      <c r="A14" s="39" t="s">
        <v>64</v>
      </c>
      <c r="B14" s="163" t="s">
        <v>173</v>
      </c>
      <c r="C14" s="189"/>
      <c r="D14" s="189"/>
      <c r="E14" s="109"/>
      <c r="F14" s="189"/>
      <c r="G14" s="189"/>
      <c r="H14" s="189"/>
      <c r="I14" s="189"/>
      <c r="J14" s="189"/>
      <c r="K14" s="189"/>
      <c r="L14" s="189"/>
      <c r="M14" s="189"/>
      <c r="N14" s="189"/>
      <c r="O14" s="178"/>
    </row>
    <row r="15" spans="1:23" x14ac:dyDescent="0.25">
      <c r="A15" s="39" t="s">
        <v>65</v>
      </c>
      <c r="B15" s="163" t="s">
        <v>174</v>
      </c>
      <c r="C15" s="189"/>
      <c r="D15" s="189"/>
      <c r="E15" s="109"/>
      <c r="F15" s="189"/>
      <c r="G15" s="189"/>
      <c r="H15" s="189"/>
      <c r="I15" s="189"/>
      <c r="J15" s="189"/>
      <c r="K15" s="189"/>
      <c r="L15" s="189"/>
      <c r="M15" s="189"/>
      <c r="N15" s="189"/>
      <c r="O15" s="178"/>
    </row>
    <row r="16" spans="1:23" x14ac:dyDescent="0.25">
      <c r="A16" s="39" t="s">
        <v>66</v>
      </c>
      <c r="B16" s="163" t="s">
        <v>175</v>
      </c>
      <c r="C16" s="189"/>
      <c r="D16" s="189"/>
      <c r="E16" s="109"/>
      <c r="F16" s="189"/>
      <c r="G16" s="189"/>
      <c r="H16" s="189"/>
      <c r="I16" s="189"/>
      <c r="J16" s="189"/>
      <c r="K16" s="189"/>
      <c r="L16" s="189"/>
      <c r="M16" s="189"/>
      <c r="N16" s="189"/>
      <c r="O16" s="178"/>
    </row>
    <row r="17" spans="1:15" x14ac:dyDescent="0.25">
      <c r="A17" s="7">
        <v>3</v>
      </c>
      <c r="B17" s="163" t="s">
        <v>197</v>
      </c>
      <c r="C17" s="61"/>
      <c r="D17" s="61"/>
      <c r="E17" s="190"/>
      <c r="F17" s="191">
        <v>-38.719631187646769</v>
      </c>
      <c r="G17" s="191">
        <v>-64.584803164759194</v>
      </c>
      <c r="H17" s="191">
        <v>-85.481112059679674</v>
      </c>
      <c r="I17" s="191">
        <v>-107.033685889984</v>
      </c>
      <c r="J17" s="191">
        <v>-142.02406554005273</v>
      </c>
      <c r="K17" s="191">
        <v>-165.07667350837727</v>
      </c>
      <c r="L17" s="191">
        <v>-188.5563745298881</v>
      </c>
      <c r="M17" s="191">
        <v>-202.8379495522889</v>
      </c>
      <c r="N17" s="191">
        <v>-218.41122063798485</v>
      </c>
      <c r="O17" s="178"/>
    </row>
    <row r="18" spans="1:15" x14ac:dyDescent="0.25">
      <c r="A18" s="7">
        <v>4</v>
      </c>
      <c r="B18" s="163" t="s">
        <v>39</v>
      </c>
      <c r="C18" s="192">
        <v>-121</v>
      </c>
      <c r="D18" s="192">
        <v>-121</v>
      </c>
      <c r="E18" s="192">
        <v>-68.5</v>
      </c>
      <c r="F18" s="192">
        <v>-73.5</v>
      </c>
      <c r="G18" s="192">
        <v>-76</v>
      </c>
      <c r="H18" s="192">
        <v>-78.5</v>
      </c>
      <c r="I18" s="192">
        <v>-78</v>
      </c>
      <c r="J18" s="192">
        <v>-77</v>
      </c>
      <c r="K18" s="192">
        <v>-76</v>
      </c>
      <c r="L18" s="192">
        <v>-75</v>
      </c>
      <c r="M18" s="192">
        <v>-74</v>
      </c>
      <c r="N18" s="192">
        <v>-73</v>
      </c>
      <c r="O18" s="177"/>
    </row>
    <row r="19" spans="1:15" x14ac:dyDescent="0.25">
      <c r="A19" s="7">
        <v>5</v>
      </c>
      <c r="B19" s="193" t="s">
        <v>150</v>
      </c>
      <c r="C19" s="40">
        <f>C11+C17+C18</f>
        <v>2875.2863051491154</v>
      </c>
      <c r="D19" s="40">
        <f>D11+D17+D18</f>
        <v>2936.3582347119695</v>
      </c>
      <c r="E19" s="40">
        <f>E11+E17+E18</f>
        <v>2866.4661414699945</v>
      </c>
      <c r="F19" s="40">
        <f>F11+F17+F18</f>
        <v>2830.0020780717077</v>
      </c>
      <c r="G19" s="40">
        <f t="shared" ref="G19:N19" si="0">G11+G17+G18</f>
        <v>2750.5365687468138</v>
      </c>
      <c r="H19" s="40">
        <f t="shared" si="0"/>
        <v>2736.2544441643126</v>
      </c>
      <c r="I19" s="40">
        <f t="shared" si="0"/>
        <v>2756.9880608781755</v>
      </c>
      <c r="J19" s="40">
        <f t="shared" si="0"/>
        <v>2741.7257988710221</v>
      </c>
      <c r="K19" s="40">
        <f t="shared" si="0"/>
        <v>2735.7857490525735</v>
      </c>
      <c r="L19" s="40">
        <f t="shared" si="0"/>
        <v>2720.2073291353477</v>
      </c>
      <c r="M19" s="40">
        <f t="shared" si="0"/>
        <v>2724.6008315399822</v>
      </c>
      <c r="N19" s="40">
        <f t="shared" si="0"/>
        <v>2726.0101272191268</v>
      </c>
      <c r="O19" s="178"/>
    </row>
    <row r="20" spans="1:15" x14ac:dyDescent="0.25">
      <c r="A20" s="7">
        <v>6</v>
      </c>
      <c r="B20" s="163" t="s">
        <v>17</v>
      </c>
      <c r="C20" s="194"/>
      <c r="D20" s="194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78"/>
    </row>
    <row r="21" spans="1:15" x14ac:dyDescent="0.25">
      <c r="A21" s="7">
        <v>7</v>
      </c>
      <c r="B21" s="193" t="s">
        <v>41</v>
      </c>
      <c r="C21" s="40">
        <f>C19+C20</f>
        <v>2875.2863051491154</v>
      </c>
      <c r="D21" s="40">
        <f>D19+D20</f>
        <v>2936.3582347119695</v>
      </c>
      <c r="E21" s="40">
        <f>E19+E20</f>
        <v>2866.4661414699945</v>
      </c>
      <c r="F21" s="40">
        <f>F19+F20</f>
        <v>2830.0020780717077</v>
      </c>
      <c r="G21" s="40">
        <f t="shared" ref="G21:N21" si="1">G19+G20</f>
        <v>2750.5365687468138</v>
      </c>
      <c r="H21" s="40">
        <f t="shared" si="1"/>
        <v>2736.2544441643126</v>
      </c>
      <c r="I21" s="40">
        <f t="shared" si="1"/>
        <v>2756.9880608781755</v>
      </c>
      <c r="J21" s="40">
        <f t="shared" si="1"/>
        <v>2741.7257988710221</v>
      </c>
      <c r="K21" s="40">
        <f t="shared" si="1"/>
        <v>2735.7857490525735</v>
      </c>
      <c r="L21" s="40">
        <f t="shared" si="1"/>
        <v>2720.2073291353477</v>
      </c>
      <c r="M21" s="40">
        <f t="shared" si="1"/>
        <v>2724.6008315399822</v>
      </c>
      <c r="N21" s="40">
        <f t="shared" si="1"/>
        <v>2726.0101272191268</v>
      </c>
      <c r="O21" s="178"/>
    </row>
    <row r="22" spans="1:15" x14ac:dyDescent="0.25">
      <c r="A22" s="7">
        <v>8</v>
      </c>
      <c r="B22" s="163" t="s">
        <v>67</v>
      </c>
      <c r="C22" s="109">
        <f>C21*0.15</f>
        <v>431.29294577236732</v>
      </c>
      <c r="D22" s="109">
        <f>D21*0.15</f>
        <v>440.45373520679544</v>
      </c>
      <c r="E22" s="109">
        <f>E21*0.15</f>
        <v>429.96992122049915</v>
      </c>
      <c r="F22" s="109">
        <f t="shared" ref="F22:N22" si="2">F21*0.15</f>
        <v>424.50031171075614</v>
      </c>
      <c r="G22" s="109">
        <f t="shared" si="2"/>
        <v>412.58048531202206</v>
      </c>
      <c r="H22" s="109">
        <f t="shared" si="2"/>
        <v>410.4381666246469</v>
      </c>
      <c r="I22" s="109">
        <f t="shared" si="2"/>
        <v>413.54820913172631</v>
      </c>
      <c r="J22" s="109">
        <f t="shared" si="2"/>
        <v>411.25886983065328</v>
      </c>
      <c r="K22" s="109">
        <f t="shared" si="2"/>
        <v>410.367862357886</v>
      </c>
      <c r="L22" s="109">
        <f t="shared" si="2"/>
        <v>408.03109937030212</v>
      </c>
      <c r="M22" s="109">
        <f t="shared" si="2"/>
        <v>408.6901247309973</v>
      </c>
      <c r="N22" s="109">
        <f t="shared" si="2"/>
        <v>408.90151908286902</v>
      </c>
      <c r="O22" s="178"/>
    </row>
    <row r="23" spans="1:15" x14ac:dyDescent="0.25">
      <c r="A23" s="17">
        <v>9</v>
      </c>
      <c r="B23" s="163" t="s">
        <v>68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78"/>
    </row>
    <row r="24" spans="1:15" x14ac:dyDescent="0.25">
      <c r="A24" s="7">
        <v>10</v>
      </c>
      <c r="B24" s="163" t="s">
        <v>6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78"/>
    </row>
    <row r="25" spans="1:15" x14ac:dyDescent="0.25">
      <c r="A25" s="7">
        <v>11</v>
      </c>
      <c r="B25" s="193" t="s">
        <v>149</v>
      </c>
      <c r="C25" s="40">
        <f>C21+C22+C23+C24</f>
        <v>3306.5792509214825</v>
      </c>
      <c r="D25" s="40">
        <f>D21+D22+D23+D24</f>
        <v>3376.811969918765</v>
      </c>
      <c r="E25" s="40">
        <f>E21+E22+E23+E24</f>
        <v>3296.4360626904936</v>
      </c>
      <c r="F25" s="40">
        <f>F21+F22+F23+F24</f>
        <v>3254.502389782464</v>
      </c>
      <c r="G25" s="40">
        <f t="shared" ref="G25:N25" si="3">G21+G22+G23+G24</f>
        <v>3163.1170540588359</v>
      </c>
      <c r="H25" s="40">
        <f t="shared" si="3"/>
        <v>3146.6926107889594</v>
      </c>
      <c r="I25" s="40">
        <f t="shared" si="3"/>
        <v>3170.5362700099017</v>
      </c>
      <c r="J25" s="40">
        <f t="shared" si="3"/>
        <v>3152.9846687016752</v>
      </c>
      <c r="K25" s="40">
        <f t="shared" si="3"/>
        <v>3146.1536114104592</v>
      </c>
      <c r="L25" s="40">
        <f t="shared" si="3"/>
        <v>3128.2384285056496</v>
      </c>
      <c r="M25" s="40">
        <f t="shared" si="3"/>
        <v>3133.2909562709797</v>
      </c>
      <c r="N25" s="40">
        <f t="shared" si="3"/>
        <v>3134.9116463019959</v>
      </c>
      <c r="O25" s="178"/>
    </row>
    <row r="26" spans="1:15" ht="15" customHeight="1" x14ac:dyDescent="0.25">
      <c r="A26" s="22"/>
      <c r="B26" s="195"/>
      <c r="C26" s="196"/>
      <c r="D26" s="196"/>
      <c r="E26" s="197"/>
      <c r="F26" s="198"/>
      <c r="G26" s="198"/>
      <c r="H26" s="198"/>
      <c r="I26" s="198"/>
      <c r="J26" s="198"/>
      <c r="K26" s="198"/>
      <c r="L26" s="198"/>
      <c r="M26" s="198"/>
      <c r="N26" s="198"/>
      <c r="O26" s="178"/>
    </row>
    <row r="27" spans="1:15" x14ac:dyDescent="0.25">
      <c r="A27" s="21"/>
      <c r="B27" s="193" t="s">
        <v>71</v>
      </c>
      <c r="C27" s="47"/>
      <c r="D27" s="47"/>
      <c r="E27" s="199"/>
      <c r="F27" s="200"/>
      <c r="G27" s="200"/>
      <c r="H27" s="200"/>
      <c r="I27" s="200"/>
      <c r="J27" s="200"/>
      <c r="K27" s="200"/>
      <c r="L27" s="200"/>
      <c r="M27" s="200"/>
      <c r="N27" s="200"/>
      <c r="O27" s="178"/>
    </row>
    <row r="28" spans="1:15" x14ac:dyDescent="0.25">
      <c r="A28" s="154" t="s">
        <v>107</v>
      </c>
      <c r="B28" s="201" t="s">
        <v>159</v>
      </c>
      <c r="C28" s="202">
        <f t="shared" ref="C28:N28" si="4">SUM(C29:C33)</f>
        <v>953.27281808203338</v>
      </c>
      <c r="D28" s="202">
        <f t="shared" si="4"/>
        <v>945.68743271474705</v>
      </c>
      <c r="E28" s="202">
        <f t="shared" si="4"/>
        <v>949.3981678496674</v>
      </c>
      <c r="F28" s="202">
        <f t="shared" si="4"/>
        <v>928.35060133909678</v>
      </c>
      <c r="G28" s="202">
        <f t="shared" si="4"/>
        <v>930.46305929871266</v>
      </c>
      <c r="H28" s="202">
        <f t="shared" si="4"/>
        <v>888.85433897820326</v>
      </c>
      <c r="I28" s="202">
        <f t="shared" si="4"/>
        <v>889.75857804898192</v>
      </c>
      <c r="J28" s="202">
        <f t="shared" si="4"/>
        <v>879.67434542047386</v>
      </c>
      <c r="K28" s="202">
        <f t="shared" si="4"/>
        <v>879.19602858465919</v>
      </c>
      <c r="L28" s="202">
        <f t="shared" si="4"/>
        <v>878.84840172533131</v>
      </c>
      <c r="M28" s="202">
        <f t="shared" si="4"/>
        <v>879.13060474282292</v>
      </c>
      <c r="N28" s="202">
        <f t="shared" si="4"/>
        <v>879.6870543925296</v>
      </c>
      <c r="O28" s="178"/>
    </row>
    <row r="29" spans="1:15" x14ac:dyDescent="0.25">
      <c r="A29" s="39" t="s">
        <v>108</v>
      </c>
      <c r="B29" s="203" t="s">
        <v>199</v>
      </c>
      <c r="C29" s="109">
        <v>436.27281808203344</v>
      </c>
      <c r="D29" s="109">
        <v>428.68743271474699</v>
      </c>
      <c r="E29" s="109">
        <v>432.3981678496674</v>
      </c>
      <c r="F29" s="109">
        <v>411.35060133909678</v>
      </c>
      <c r="G29" s="109">
        <v>413.46305929871266</v>
      </c>
      <c r="H29" s="109">
        <v>371.85433897820326</v>
      </c>
      <c r="I29" s="109">
        <v>372.75857804898192</v>
      </c>
      <c r="J29" s="109">
        <v>362.67434542047391</v>
      </c>
      <c r="K29" s="109">
        <v>362.19602858465913</v>
      </c>
      <c r="L29" s="109">
        <v>361.84840172533131</v>
      </c>
      <c r="M29" s="109">
        <v>362.13060474282298</v>
      </c>
      <c r="N29" s="109">
        <v>362.6870543925296</v>
      </c>
      <c r="O29" s="213" t="s">
        <v>501</v>
      </c>
    </row>
    <row r="30" spans="1:15" x14ac:dyDescent="0.25">
      <c r="A30" s="39" t="s">
        <v>109</v>
      </c>
      <c r="B30" s="204" t="s">
        <v>475</v>
      </c>
      <c r="C30" s="109">
        <v>103</v>
      </c>
      <c r="D30" s="109">
        <v>103</v>
      </c>
      <c r="E30" s="109">
        <v>103</v>
      </c>
      <c r="F30" s="109">
        <v>103</v>
      </c>
      <c r="G30" s="109">
        <v>103</v>
      </c>
      <c r="H30" s="109">
        <v>103</v>
      </c>
      <c r="I30" s="109">
        <v>103</v>
      </c>
      <c r="J30" s="109">
        <v>103</v>
      </c>
      <c r="K30" s="109">
        <v>103</v>
      </c>
      <c r="L30" s="109">
        <v>103</v>
      </c>
      <c r="M30" s="109">
        <v>103</v>
      </c>
      <c r="N30" s="109">
        <v>103</v>
      </c>
      <c r="O30" s="178"/>
    </row>
    <row r="31" spans="1:15" x14ac:dyDescent="0.25">
      <c r="A31" s="39" t="s">
        <v>110</v>
      </c>
      <c r="B31" s="204" t="s">
        <v>200</v>
      </c>
      <c r="C31" s="109">
        <v>182</v>
      </c>
      <c r="D31" s="109">
        <v>182</v>
      </c>
      <c r="E31" s="109">
        <v>182</v>
      </c>
      <c r="F31" s="109">
        <v>182</v>
      </c>
      <c r="G31" s="109">
        <v>182</v>
      </c>
      <c r="H31" s="109">
        <v>182</v>
      </c>
      <c r="I31" s="109">
        <v>182</v>
      </c>
      <c r="J31" s="109">
        <v>182</v>
      </c>
      <c r="K31" s="109">
        <v>182</v>
      </c>
      <c r="L31" s="109">
        <v>182</v>
      </c>
      <c r="M31" s="109">
        <v>182</v>
      </c>
      <c r="N31" s="109">
        <v>182</v>
      </c>
      <c r="O31" s="178"/>
    </row>
    <row r="32" spans="1:15" x14ac:dyDescent="0.25">
      <c r="A32" s="39" t="s">
        <v>203</v>
      </c>
      <c r="B32" s="204" t="s">
        <v>201</v>
      </c>
      <c r="C32" s="109">
        <v>72</v>
      </c>
      <c r="D32" s="109">
        <v>72</v>
      </c>
      <c r="E32" s="109">
        <v>72</v>
      </c>
      <c r="F32" s="109">
        <v>72</v>
      </c>
      <c r="G32" s="109">
        <v>72</v>
      </c>
      <c r="H32" s="109">
        <v>72</v>
      </c>
      <c r="I32" s="109">
        <v>72</v>
      </c>
      <c r="J32" s="109">
        <v>72</v>
      </c>
      <c r="K32" s="109">
        <v>72</v>
      </c>
      <c r="L32" s="109">
        <v>72</v>
      </c>
      <c r="M32" s="109">
        <v>72</v>
      </c>
      <c r="N32" s="109">
        <v>72</v>
      </c>
      <c r="O32" s="178"/>
    </row>
    <row r="33" spans="1:17" x14ac:dyDescent="0.25">
      <c r="A33" s="39" t="s">
        <v>204</v>
      </c>
      <c r="B33" s="204" t="s">
        <v>202</v>
      </c>
      <c r="C33" s="109">
        <v>160</v>
      </c>
      <c r="D33" s="109">
        <v>160</v>
      </c>
      <c r="E33" s="109">
        <v>160</v>
      </c>
      <c r="F33" s="109">
        <v>160</v>
      </c>
      <c r="G33" s="109">
        <v>160</v>
      </c>
      <c r="H33" s="109">
        <v>160</v>
      </c>
      <c r="I33" s="109">
        <v>160</v>
      </c>
      <c r="J33" s="109">
        <v>160</v>
      </c>
      <c r="K33" s="109">
        <v>160</v>
      </c>
      <c r="L33" s="109">
        <v>160</v>
      </c>
      <c r="M33" s="109">
        <v>160</v>
      </c>
      <c r="N33" s="109">
        <v>160</v>
      </c>
      <c r="O33" s="178"/>
    </row>
    <row r="34" spans="1:17" x14ac:dyDescent="0.25">
      <c r="A34" s="154" t="s">
        <v>111</v>
      </c>
      <c r="B34" s="201" t="s">
        <v>160</v>
      </c>
      <c r="C34" s="202">
        <f t="shared" ref="C34:N34" si="5">SUM(C35:C36)</f>
        <v>0</v>
      </c>
      <c r="D34" s="202">
        <f t="shared" si="5"/>
        <v>0</v>
      </c>
      <c r="E34" s="202">
        <f t="shared" si="5"/>
        <v>0</v>
      </c>
      <c r="F34" s="202">
        <f t="shared" si="5"/>
        <v>0</v>
      </c>
      <c r="G34" s="202">
        <f t="shared" si="5"/>
        <v>0</v>
      </c>
      <c r="H34" s="202">
        <f t="shared" si="5"/>
        <v>0</v>
      </c>
      <c r="I34" s="202">
        <f t="shared" si="5"/>
        <v>0</v>
      </c>
      <c r="J34" s="202">
        <f t="shared" si="5"/>
        <v>0</v>
      </c>
      <c r="K34" s="202">
        <f t="shared" si="5"/>
        <v>0</v>
      </c>
      <c r="L34" s="202">
        <f t="shared" si="5"/>
        <v>0</v>
      </c>
      <c r="M34" s="202">
        <f t="shared" si="5"/>
        <v>0</v>
      </c>
      <c r="N34" s="202">
        <f t="shared" si="5"/>
        <v>0</v>
      </c>
      <c r="O34" s="178"/>
    </row>
    <row r="35" spans="1:17" x14ac:dyDescent="0.25">
      <c r="A35" s="39" t="s">
        <v>112</v>
      </c>
      <c r="B35" s="163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78"/>
    </row>
    <row r="36" spans="1:17" x14ac:dyDescent="0.25">
      <c r="A36" s="39" t="s">
        <v>113</v>
      </c>
      <c r="B36" s="163" t="s">
        <v>77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78"/>
    </row>
    <row r="37" spans="1:17" x14ac:dyDescent="0.25">
      <c r="A37" s="154" t="s">
        <v>18</v>
      </c>
      <c r="B37" s="201" t="s">
        <v>151</v>
      </c>
      <c r="C37" s="202">
        <f t="shared" ref="C37:N37" si="6">SUM(C38:C39)</f>
        <v>672.5</v>
      </c>
      <c r="D37" s="202">
        <f t="shared" si="6"/>
        <v>672.5</v>
      </c>
      <c r="E37" s="202">
        <f t="shared" si="6"/>
        <v>672</v>
      </c>
      <c r="F37" s="202">
        <f t="shared" si="6"/>
        <v>672</v>
      </c>
      <c r="G37" s="202">
        <f t="shared" si="6"/>
        <v>673</v>
      </c>
      <c r="H37" s="202">
        <f t="shared" si="6"/>
        <v>673</v>
      </c>
      <c r="I37" s="202">
        <f t="shared" si="6"/>
        <v>673</v>
      </c>
      <c r="J37" s="202">
        <f t="shared" si="6"/>
        <v>673</v>
      </c>
      <c r="K37" s="202">
        <f t="shared" si="6"/>
        <v>673</v>
      </c>
      <c r="L37" s="202">
        <f t="shared" si="6"/>
        <v>673</v>
      </c>
      <c r="M37" s="202">
        <f t="shared" si="6"/>
        <v>673</v>
      </c>
      <c r="N37" s="202">
        <f t="shared" si="6"/>
        <v>673</v>
      </c>
      <c r="O37" s="178"/>
    </row>
    <row r="38" spans="1:17" ht="31.5" x14ac:dyDescent="0.25">
      <c r="A38" s="39" t="s">
        <v>19</v>
      </c>
      <c r="B38" s="203" t="s">
        <v>476</v>
      </c>
      <c r="C38" s="109">
        <v>637</v>
      </c>
      <c r="D38" s="109">
        <v>637</v>
      </c>
      <c r="E38" s="109">
        <v>637</v>
      </c>
      <c r="F38" s="109">
        <v>637</v>
      </c>
      <c r="G38" s="109">
        <v>637</v>
      </c>
      <c r="H38" s="109">
        <v>637</v>
      </c>
      <c r="I38" s="109">
        <v>637</v>
      </c>
      <c r="J38" s="109">
        <v>637</v>
      </c>
      <c r="K38" s="109">
        <v>637</v>
      </c>
      <c r="L38" s="109">
        <v>637</v>
      </c>
      <c r="M38" s="109">
        <v>637</v>
      </c>
      <c r="N38" s="109">
        <v>637</v>
      </c>
      <c r="O38" s="178"/>
    </row>
    <row r="39" spans="1:17" ht="31.5" x14ac:dyDescent="0.25">
      <c r="A39" s="39" t="s">
        <v>20</v>
      </c>
      <c r="B39" s="203" t="s">
        <v>205</v>
      </c>
      <c r="C39" s="109">
        <v>35.5</v>
      </c>
      <c r="D39" s="109">
        <v>35.5</v>
      </c>
      <c r="E39" s="109">
        <v>35</v>
      </c>
      <c r="F39" s="109">
        <v>35</v>
      </c>
      <c r="G39" s="109">
        <v>36</v>
      </c>
      <c r="H39" s="109">
        <v>36</v>
      </c>
      <c r="I39" s="109">
        <v>36</v>
      </c>
      <c r="J39" s="109">
        <v>36</v>
      </c>
      <c r="K39" s="109">
        <v>36</v>
      </c>
      <c r="L39" s="109">
        <v>36</v>
      </c>
      <c r="M39" s="109">
        <v>36</v>
      </c>
      <c r="N39" s="109">
        <v>36</v>
      </c>
      <c r="O39" s="178"/>
    </row>
    <row r="40" spans="1:17" x14ac:dyDescent="0.25">
      <c r="A40" s="154" t="s">
        <v>21</v>
      </c>
      <c r="B40" s="201" t="s">
        <v>152</v>
      </c>
      <c r="C40" s="202">
        <f>SUM(C41:C43)</f>
        <v>34</v>
      </c>
      <c r="D40" s="202">
        <f>SUM(D41:D43)</f>
        <v>34</v>
      </c>
      <c r="E40" s="202">
        <f>SUM(E41:E43)</f>
        <v>36</v>
      </c>
      <c r="F40" s="202">
        <f t="shared" ref="F40:N40" si="7">SUM(F41:F43)</f>
        <v>96</v>
      </c>
      <c r="G40" s="202">
        <f t="shared" si="7"/>
        <v>96</v>
      </c>
      <c r="H40" s="202">
        <f t="shared" si="7"/>
        <v>96</v>
      </c>
      <c r="I40" s="202">
        <f t="shared" si="7"/>
        <v>96</v>
      </c>
      <c r="J40" s="202">
        <f t="shared" si="7"/>
        <v>96</v>
      </c>
      <c r="K40" s="202">
        <f t="shared" si="7"/>
        <v>96</v>
      </c>
      <c r="L40" s="202">
        <f t="shared" si="7"/>
        <v>96</v>
      </c>
      <c r="M40" s="202">
        <f t="shared" si="7"/>
        <v>96</v>
      </c>
      <c r="N40" s="202">
        <f t="shared" si="7"/>
        <v>96</v>
      </c>
      <c r="O40" s="172"/>
    </row>
    <row r="41" spans="1:17" x14ac:dyDescent="0.25">
      <c r="A41" s="39" t="s">
        <v>22</v>
      </c>
      <c r="B41" s="203" t="s">
        <v>206</v>
      </c>
      <c r="C41" s="109">
        <v>34</v>
      </c>
      <c r="D41" s="109">
        <v>34</v>
      </c>
      <c r="E41" s="109">
        <v>36</v>
      </c>
      <c r="F41" s="109">
        <v>96</v>
      </c>
      <c r="G41" s="109">
        <v>96</v>
      </c>
      <c r="H41" s="109">
        <v>96</v>
      </c>
      <c r="I41" s="109">
        <v>96</v>
      </c>
      <c r="J41" s="109">
        <v>96</v>
      </c>
      <c r="K41" s="109">
        <v>96</v>
      </c>
      <c r="L41" s="109">
        <v>96</v>
      </c>
      <c r="M41" s="109">
        <v>96</v>
      </c>
      <c r="N41" s="109">
        <v>96</v>
      </c>
      <c r="O41" s="178"/>
    </row>
    <row r="42" spans="1:17" x14ac:dyDescent="0.25">
      <c r="A42" s="39" t="s">
        <v>23</v>
      </c>
      <c r="B42" s="204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78"/>
    </row>
    <row r="43" spans="1:17" x14ac:dyDescent="0.25">
      <c r="A43" s="39" t="s">
        <v>114</v>
      </c>
      <c r="B43" s="204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78"/>
    </row>
    <row r="44" spans="1:17" x14ac:dyDescent="0.25">
      <c r="A44" s="154" t="s">
        <v>24</v>
      </c>
      <c r="B44" s="201" t="s">
        <v>161</v>
      </c>
      <c r="C44" s="202">
        <f t="shared" ref="C44:N44" si="8">SUM(C45:C51)</f>
        <v>0</v>
      </c>
      <c r="D44" s="202">
        <f t="shared" si="8"/>
        <v>0</v>
      </c>
      <c r="E44" s="202">
        <f t="shared" si="8"/>
        <v>0</v>
      </c>
      <c r="F44" s="202">
        <f t="shared" si="8"/>
        <v>0</v>
      </c>
      <c r="G44" s="202">
        <f t="shared" si="8"/>
        <v>0</v>
      </c>
      <c r="H44" s="202">
        <f t="shared" si="8"/>
        <v>0</v>
      </c>
      <c r="I44" s="202">
        <f t="shared" si="8"/>
        <v>0</v>
      </c>
      <c r="J44" s="202">
        <f t="shared" si="8"/>
        <v>0</v>
      </c>
      <c r="K44" s="202">
        <f t="shared" si="8"/>
        <v>0</v>
      </c>
      <c r="L44" s="202">
        <f t="shared" si="8"/>
        <v>0</v>
      </c>
      <c r="M44" s="202">
        <f t="shared" si="8"/>
        <v>0</v>
      </c>
      <c r="N44" s="202">
        <f t="shared" si="8"/>
        <v>0</v>
      </c>
      <c r="O44" s="179"/>
      <c r="P44" s="3"/>
      <c r="Q44" s="3"/>
    </row>
    <row r="45" spans="1:17" hidden="1" x14ac:dyDescent="0.25">
      <c r="A45" s="39" t="s">
        <v>25</v>
      </c>
      <c r="B45" s="163" t="s">
        <v>0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78"/>
    </row>
    <row r="46" spans="1:17" hidden="1" x14ac:dyDescent="0.25">
      <c r="A46" s="39" t="s">
        <v>26</v>
      </c>
      <c r="B46" s="163" t="s">
        <v>1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78"/>
    </row>
    <row r="47" spans="1:17" hidden="1" x14ac:dyDescent="0.25">
      <c r="A47" s="39" t="s">
        <v>27</v>
      </c>
      <c r="B47" s="163" t="s">
        <v>2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78"/>
    </row>
    <row r="48" spans="1:17" hidden="1" x14ac:dyDescent="0.25">
      <c r="A48" s="39" t="s">
        <v>115</v>
      </c>
      <c r="B48" s="163" t="s">
        <v>3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78"/>
    </row>
    <row r="49" spans="1:15" hidden="1" x14ac:dyDescent="0.25">
      <c r="A49" s="39" t="s">
        <v>117</v>
      </c>
      <c r="B49" s="163" t="s">
        <v>4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78"/>
    </row>
    <row r="50" spans="1:15" hidden="1" x14ac:dyDescent="0.25">
      <c r="A50" s="39" t="s">
        <v>118</v>
      </c>
      <c r="B50" s="205" t="s">
        <v>12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78"/>
    </row>
    <row r="51" spans="1:15" hidden="1" x14ac:dyDescent="0.25">
      <c r="A51" s="39" t="s">
        <v>119</v>
      </c>
      <c r="B51" s="163" t="s">
        <v>5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78"/>
    </row>
    <row r="52" spans="1:15" x14ac:dyDescent="0.25">
      <c r="A52" s="49" t="s">
        <v>8</v>
      </c>
      <c r="B52" s="187" t="s">
        <v>132</v>
      </c>
      <c r="C52" s="50" t="s">
        <v>13</v>
      </c>
      <c r="D52" s="50" t="s">
        <v>14</v>
      </c>
      <c r="E52" s="50" t="s">
        <v>15</v>
      </c>
      <c r="F52" s="50" t="s">
        <v>16</v>
      </c>
      <c r="G52" s="50" t="s">
        <v>57</v>
      </c>
      <c r="H52" s="50" t="s">
        <v>58</v>
      </c>
      <c r="I52" s="50" t="s">
        <v>121</v>
      </c>
      <c r="J52" s="50" t="s">
        <v>122</v>
      </c>
      <c r="K52" s="50" t="s">
        <v>126</v>
      </c>
      <c r="L52" s="50" t="s">
        <v>127</v>
      </c>
      <c r="M52" s="50" t="s">
        <v>138</v>
      </c>
      <c r="N52" s="50" t="s">
        <v>139</v>
      </c>
      <c r="O52" s="178"/>
    </row>
    <row r="53" spans="1:15" x14ac:dyDescent="0.25">
      <c r="A53" s="154" t="s">
        <v>28</v>
      </c>
      <c r="B53" s="201" t="s">
        <v>153</v>
      </c>
      <c r="C53" s="202">
        <f t="shared" ref="C53:N53" si="9">SUM(C54:C77)</f>
        <v>321.04157006659273</v>
      </c>
      <c r="D53" s="202">
        <f t="shared" si="9"/>
        <v>359.29278371670745</v>
      </c>
      <c r="E53" s="202">
        <f t="shared" si="9"/>
        <v>342.1018321503326</v>
      </c>
      <c r="F53" s="202">
        <f t="shared" si="9"/>
        <v>344.44939866090323</v>
      </c>
      <c r="G53" s="202">
        <f t="shared" si="9"/>
        <v>421.33694070128735</v>
      </c>
      <c r="H53" s="202">
        <f t="shared" si="9"/>
        <v>537.9456610217967</v>
      </c>
      <c r="I53" s="202">
        <f t="shared" si="9"/>
        <v>495.04142195101809</v>
      </c>
      <c r="J53" s="202">
        <f t="shared" si="9"/>
        <v>505.1256545795261</v>
      </c>
      <c r="K53" s="202">
        <f t="shared" si="9"/>
        <v>505.60397141534088</v>
      </c>
      <c r="L53" s="202">
        <f t="shared" si="9"/>
        <v>505.9515982746687</v>
      </c>
      <c r="M53" s="202">
        <f t="shared" si="9"/>
        <v>505.66939525717703</v>
      </c>
      <c r="N53" s="202">
        <f t="shared" si="9"/>
        <v>505.11294560747041</v>
      </c>
      <c r="O53" s="178"/>
    </row>
    <row r="54" spans="1:15" x14ac:dyDescent="0.25">
      <c r="A54" s="39" t="s">
        <v>29</v>
      </c>
      <c r="B54" s="163" t="s">
        <v>7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78"/>
    </row>
    <row r="55" spans="1:15" x14ac:dyDescent="0.25">
      <c r="A55" s="39" t="s">
        <v>30</v>
      </c>
      <c r="B55" s="204" t="s">
        <v>207</v>
      </c>
      <c r="C55" s="206">
        <v>9.9269999999999996</v>
      </c>
      <c r="D55" s="206">
        <v>9.5399999999999991</v>
      </c>
      <c r="E55" s="206">
        <v>9</v>
      </c>
      <c r="F55" s="206">
        <v>10</v>
      </c>
      <c r="G55" s="206">
        <v>10</v>
      </c>
      <c r="H55" s="206">
        <v>10</v>
      </c>
      <c r="I55" s="206">
        <v>10</v>
      </c>
      <c r="J55" s="206">
        <v>10</v>
      </c>
      <c r="K55" s="206">
        <v>10</v>
      </c>
      <c r="L55" s="206">
        <v>10</v>
      </c>
      <c r="M55" s="206">
        <v>10</v>
      </c>
      <c r="N55" s="206">
        <v>10</v>
      </c>
      <c r="O55" s="178"/>
    </row>
    <row r="56" spans="1:15" x14ac:dyDescent="0.25">
      <c r="A56" s="39" t="s">
        <v>31</v>
      </c>
      <c r="B56" s="204" t="s">
        <v>208</v>
      </c>
      <c r="C56" s="206">
        <v>4.2519999999999998</v>
      </c>
      <c r="D56" s="206">
        <v>4.2519999999999998</v>
      </c>
      <c r="E56" s="206">
        <v>4</v>
      </c>
      <c r="F56" s="206">
        <v>4</v>
      </c>
      <c r="G56" s="206">
        <v>4</v>
      </c>
      <c r="H56" s="206">
        <v>4</v>
      </c>
      <c r="I56" s="206">
        <v>4</v>
      </c>
      <c r="J56" s="206">
        <v>4</v>
      </c>
      <c r="K56" s="206">
        <v>4</v>
      </c>
      <c r="L56" s="206">
        <v>4</v>
      </c>
      <c r="M56" s="206">
        <v>4</v>
      </c>
      <c r="N56" s="206">
        <v>4</v>
      </c>
      <c r="O56" s="178"/>
    </row>
    <row r="57" spans="1:15" x14ac:dyDescent="0.25">
      <c r="A57" s="39" t="s">
        <v>116</v>
      </c>
      <c r="B57" s="204" t="s">
        <v>209</v>
      </c>
      <c r="C57" s="206">
        <v>0</v>
      </c>
      <c r="D57" s="206">
        <v>0</v>
      </c>
      <c r="E57" s="206">
        <v>0</v>
      </c>
      <c r="F57" s="206">
        <v>0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206">
        <v>0</v>
      </c>
      <c r="M57" s="206">
        <v>0</v>
      </c>
      <c r="N57" s="206">
        <v>0</v>
      </c>
      <c r="O57" s="178"/>
    </row>
    <row r="58" spans="1:15" x14ac:dyDescent="0.25">
      <c r="A58" s="39" t="s">
        <v>225</v>
      </c>
      <c r="B58" s="204" t="s">
        <v>210</v>
      </c>
      <c r="C58" s="206">
        <v>35</v>
      </c>
      <c r="D58" s="206">
        <v>50</v>
      </c>
      <c r="E58" s="206">
        <v>24</v>
      </c>
      <c r="F58" s="206">
        <v>24</v>
      </c>
      <c r="G58" s="206">
        <v>24</v>
      </c>
      <c r="H58" s="206">
        <v>24</v>
      </c>
      <c r="I58" s="206">
        <v>24</v>
      </c>
      <c r="J58" s="206">
        <v>24</v>
      </c>
      <c r="K58" s="206">
        <v>24</v>
      </c>
      <c r="L58" s="206">
        <v>24</v>
      </c>
      <c r="M58" s="206">
        <v>24</v>
      </c>
      <c r="N58" s="206">
        <v>24</v>
      </c>
      <c r="O58" s="178"/>
    </row>
    <row r="59" spans="1:15" x14ac:dyDescent="0.25">
      <c r="A59" s="39" t="s">
        <v>226</v>
      </c>
      <c r="B59" s="204" t="s">
        <v>211</v>
      </c>
      <c r="C59" s="206">
        <v>7.7</v>
      </c>
      <c r="D59" s="206">
        <v>7</v>
      </c>
      <c r="E59" s="206">
        <v>12</v>
      </c>
      <c r="F59" s="206">
        <v>12</v>
      </c>
      <c r="G59" s="206">
        <v>12</v>
      </c>
      <c r="H59" s="206">
        <v>12</v>
      </c>
      <c r="I59" s="206">
        <v>12</v>
      </c>
      <c r="J59" s="206">
        <v>12</v>
      </c>
      <c r="K59" s="206">
        <v>12</v>
      </c>
      <c r="L59" s="206">
        <v>12</v>
      </c>
      <c r="M59" s="206">
        <v>12</v>
      </c>
      <c r="N59" s="206">
        <v>12</v>
      </c>
      <c r="O59" s="178"/>
    </row>
    <row r="60" spans="1:15" x14ac:dyDescent="0.25">
      <c r="A60" s="39" t="s">
        <v>227</v>
      </c>
      <c r="B60" s="204" t="s">
        <v>212</v>
      </c>
      <c r="C60" s="206">
        <v>34.4</v>
      </c>
      <c r="D60" s="206">
        <v>34.4</v>
      </c>
      <c r="E60" s="206">
        <v>42</v>
      </c>
      <c r="F60" s="206">
        <v>42</v>
      </c>
      <c r="G60" s="206">
        <v>42</v>
      </c>
      <c r="H60" s="206">
        <v>42</v>
      </c>
      <c r="I60" s="206">
        <v>0</v>
      </c>
      <c r="J60" s="206">
        <v>0</v>
      </c>
      <c r="K60" s="206">
        <v>0</v>
      </c>
      <c r="L60" s="206">
        <v>0</v>
      </c>
      <c r="M60" s="206">
        <v>0</v>
      </c>
      <c r="N60" s="206">
        <v>0</v>
      </c>
      <c r="O60" s="178"/>
    </row>
    <row r="61" spans="1:15" x14ac:dyDescent="0.25">
      <c r="A61" s="39" t="s">
        <v>228</v>
      </c>
      <c r="B61" s="204" t="s">
        <v>213</v>
      </c>
      <c r="C61" s="206">
        <v>15</v>
      </c>
      <c r="D61" s="206">
        <v>15</v>
      </c>
      <c r="E61" s="206">
        <v>15</v>
      </c>
      <c r="F61" s="206">
        <v>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206">
        <v>0</v>
      </c>
      <c r="M61" s="206">
        <v>0</v>
      </c>
      <c r="N61" s="206">
        <v>0</v>
      </c>
      <c r="O61" s="178"/>
    </row>
    <row r="62" spans="1:15" x14ac:dyDescent="0.25">
      <c r="A62" s="39" t="s">
        <v>229</v>
      </c>
      <c r="B62" s="204" t="s">
        <v>214</v>
      </c>
      <c r="C62" s="206">
        <v>14</v>
      </c>
      <c r="D62" s="206">
        <v>14</v>
      </c>
      <c r="E62" s="206">
        <v>0</v>
      </c>
      <c r="F62" s="206">
        <v>0</v>
      </c>
      <c r="G62" s="206">
        <v>0</v>
      </c>
      <c r="H62" s="206">
        <v>0</v>
      </c>
      <c r="I62" s="206">
        <v>0</v>
      </c>
      <c r="J62" s="206">
        <v>0</v>
      </c>
      <c r="K62" s="206">
        <v>0</v>
      </c>
      <c r="L62" s="206">
        <v>0</v>
      </c>
      <c r="M62" s="206">
        <v>0</v>
      </c>
      <c r="N62" s="206">
        <v>0</v>
      </c>
      <c r="O62" s="178"/>
    </row>
    <row r="63" spans="1:15" x14ac:dyDescent="0.25">
      <c r="A63" s="39" t="s">
        <v>230</v>
      </c>
      <c r="B63" s="204" t="s">
        <v>499</v>
      </c>
      <c r="C63" s="206">
        <v>61.978307890014264</v>
      </c>
      <c r="D63" s="206">
        <v>61.978307890014264</v>
      </c>
      <c r="E63" s="206">
        <v>59</v>
      </c>
      <c r="F63" s="206">
        <v>0</v>
      </c>
      <c r="G63" s="206">
        <v>0</v>
      </c>
      <c r="H63" s="206">
        <v>0</v>
      </c>
      <c r="I63" s="206">
        <v>0</v>
      </c>
      <c r="J63" s="206">
        <v>0</v>
      </c>
      <c r="K63" s="206">
        <v>0</v>
      </c>
      <c r="L63" s="206">
        <v>0</v>
      </c>
      <c r="M63" s="206">
        <v>0</v>
      </c>
      <c r="N63" s="206">
        <v>0</v>
      </c>
      <c r="O63" s="178"/>
    </row>
    <row r="64" spans="1:15" x14ac:dyDescent="0.25">
      <c r="A64" s="39" t="s">
        <v>231</v>
      </c>
      <c r="B64" s="204" t="s">
        <v>246</v>
      </c>
      <c r="C64" s="206">
        <v>8.3591262626262619</v>
      </c>
      <c r="D64" s="206">
        <v>12.416954545454544</v>
      </c>
      <c r="E64" s="206">
        <v>9</v>
      </c>
      <c r="F64" s="206">
        <v>9</v>
      </c>
      <c r="G64" s="206">
        <v>9</v>
      </c>
      <c r="H64" s="206">
        <v>9</v>
      </c>
      <c r="I64" s="206">
        <v>9</v>
      </c>
      <c r="J64" s="206">
        <v>9</v>
      </c>
      <c r="K64" s="206">
        <v>9</v>
      </c>
      <c r="L64" s="206">
        <v>9</v>
      </c>
      <c r="M64" s="206">
        <v>9</v>
      </c>
      <c r="N64" s="206">
        <v>9</v>
      </c>
      <c r="O64" s="178"/>
    </row>
    <row r="65" spans="1:15" x14ac:dyDescent="0.25">
      <c r="A65" s="39" t="s">
        <v>232</v>
      </c>
      <c r="B65" s="204" t="s">
        <v>215</v>
      </c>
      <c r="C65" s="206">
        <v>0</v>
      </c>
      <c r="D65" s="206">
        <v>0</v>
      </c>
      <c r="E65" s="206">
        <v>9</v>
      </c>
      <c r="F65" s="206">
        <v>9</v>
      </c>
      <c r="G65" s="206">
        <v>17</v>
      </c>
      <c r="H65" s="206">
        <v>26</v>
      </c>
      <c r="I65" s="206">
        <v>26</v>
      </c>
      <c r="J65" s="206">
        <v>26</v>
      </c>
      <c r="K65" s="206">
        <v>26</v>
      </c>
      <c r="L65" s="206">
        <v>26</v>
      </c>
      <c r="M65" s="206">
        <v>26</v>
      </c>
      <c r="N65" s="206">
        <v>26</v>
      </c>
      <c r="O65" s="178"/>
    </row>
    <row r="66" spans="1:15" x14ac:dyDescent="0.25">
      <c r="A66" s="39" t="s">
        <v>233</v>
      </c>
      <c r="B66" s="204" t="s">
        <v>216</v>
      </c>
      <c r="C66" s="206">
        <v>2.7</v>
      </c>
      <c r="D66" s="206">
        <v>2.7</v>
      </c>
      <c r="E66" s="206">
        <v>2</v>
      </c>
      <c r="F66" s="206">
        <v>2</v>
      </c>
      <c r="G66" s="206">
        <v>2</v>
      </c>
      <c r="H66" s="206">
        <v>2</v>
      </c>
      <c r="I66" s="206">
        <v>2</v>
      </c>
      <c r="J66" s="206">
        <v>2</v>
      </c>
      <c r="K66" s="206">
        <v>2</v>
      </c>
      <c r="L66" s="206">
        <v>2</v>
      </c>
      <c r="M66" s="206">
        <v>2</v>
      </c>
      <c r="N66" s="206">
        <v>2</v>
      </c>
      <c r="O66" s="178"/>
    </row>
    <row r="67" spans="1:15" x14ac:dyDescent="0.25">
      <c r="A67" s="39" t="s">
        <v>234</v>
      </c>
      <c r="B67" s="204" t="s">
        <v>217</v>
      </c>
      <c r="C67" s="206">
        <v>0.41899999999999998</v>
      </c>
      <c r="D67" s="206">
        <v>0.41899999999999998</v>
      </c>
      <c r="E67" s="206">
        <v>0.4</v>
      </c>
      <c r="F67" s="206">
        <v>0.4</v>
      </c>
      <c r="G67" s="206">
        <v>0.4</v>
      </c>
      <c r="H67" s="206">
        <v>0.4</v>
      </c>
      <c r="I67" s="206">
        <v>0.4</v>
      </c>
      <c r="J67" s="206">
        <v>0.4</v>
      </c>
      <c r="K67" s="206">
        <v>0.4</v>
      </c>
      <c r="L67" s="206">
        <v>0.4</v>
      </c>
      <c r="M67" s="206">
        <v>0.4</v>
      </c>
      <c r="N67" s="206">
        <v>0.4</v>
      </c>
      <c r="O67" s="178"/>
    </row>
    <row r="68" spans="1:15" x14ac:dyDescent="0.25">
      <c r="A68" s="39" t="s">
        <v>235</v>
      </c>
      <c r="B68" s="204" t="s">
        <v>218</v>
      </c>
      <c r="C68" s="206">
        <v>1.5</v>
      </c>
      <c r="D68" s="206">
        <v>1.5</v>
      </c>
      <c r="E68" s="206">
        <v>1</v>
      </c>
      <c r="F68" s="206">
        <v>1</v>
      </c>
      <c r="G68" s="206">
        <v>1</v>
      </c>
      <c r="H68" s="206">
        <v>1</v>
      </c>
      <c r="I68" s="206">
        <v>1</v>
      </c>
      <c r="J68" s="206">
        <v>1</v>
      </c>
      <c r="K68" s="206">
        <v>1</v>
      </c>
      <c r="L68" s="206">
        <v>1</v>
      </c>
      <c r="M68" s="206">
        <v>1</v>
      </c>
      <c r="N68" s="206">
        <v>1</v>
      </c>
      <c r="O68" s="178"/>
    </row>
    <row r="69" spans="1:15" x14ac:dyDescent="0.25">
      <c r="A69" s="39" t="s">
        <v>236</v>
      </c>
      <c r="B69" s="204" t="s">
        <v>219</v>
      </c>
      <c r="C69" s="206">
        <v>0.1</v>
      </c>
      <c r="D69" s="206">
        <v>0.1</v>
      </c>
      <c r="E69" s="206">
        <v>0</v>
      </c>
      <c r="F69" s="206">
        <v>0</v>
      </c>
      <c r="G69" s="206">
        <v>0</v>
      </c>
      <c r="H69" s="206">
        <v>0</v>
      </c>
      <c r="I69" s="206">
        <v>0</v>
      </c>
      <c r="J69" s="206">
        <v>0</v>
      </c>
      <c r="K69" s="206">
        <v>0</v>
      </c>
      <c r="L69" s="206">
        <v>0</v>
      </c>
      <c r="M69" s="206">
        <v>0</v>
      </c>
      <c r="N69" s="206">
        <v>0</v>
      </c>
      <c r="O69" s="178"/>
    </row>
    <row r="70" spans="1:15" ht="47.25" x14ac:dyDescent="0.25">
      <c r="A70" s="39" t="s">
        <v>237</v>
      </c>
      <c r="B70" s="204" t="s">
        <v>220</v>
      </c>
      <c r="C70" s="206">
        <v>58.727181917966561</v>
      </c>
      <c r="D70" s="206">
        <v>66.312567285253024</v>
      </c>
      <c r="E70" s="206">
        <v>62.601832150332619</v>
      </c>
      <c r="F70" s="206">
        <v>83.649398660903216</v>
      </c>
      <c r="G70" s="206">
        <v>81.536940701287307</v>
      </c>
      <c r="H70" s="206">
        <v>123.14566102179676</v>
      </c>
      <c r="I70" s="206">
        <v>122.24142195101808</v>
      </c>
      <c r="J70" s="206">
        <v>132.32565457952609</v>
      </c>
      <c r="K70" s="206">
        <v>132.80397141534087</v>
      </c>
      <c r="L70" s="206">
        <v>133.15159827466866</v>
      </c>
      <c r="M70" s="206">
        <v>132.86939525717702</v>
      </c>
      <c r="N70" s="206">
        <v>132.31294560747037</v>
      </c>
      <c r="O70" s="213" t="s">
        <v>500</v>
      </c>
    </row>
    <row r="71" spans="1:15" x14ac:dyDescent="0.25">
      <c r="A71" s="39" t="s">
        <v>238</v>
      </c>
      <c r="B71" s="204" t="s">
        <v>221</v>
      </c>
      <c r="C71" s="206">
        <v>0.122</v>
      </c>
      <c r="D71" s="206">
        <v>0.46200000000000002</v>
      </c>
      <c r="E71" s="206">
        <v>0.1</v>
      </c>
      <c r="F71" s="206">
        <v>0.1</v>
      </c>
      <c r="G71" s="206">
        <v>0.1</v>
      </c>
      <c r="H71" s="206">
        <v>0.1</v>
      </c>
      <c r="I71" s="206">
        <v>0.1</v>
      </c>
      <c r="J71" s="206">
        <v>0.1</v>
      </c>
      <c r="K71" s="206">
        <v>0.1</v>
      </c>
      <c r="L71" s="206">
        <v>0.1</v>
      </c>
      <c r="M71" s="206">
        <v>0.1</v>
      </c>
      <c r="N71" s="206">
        <v>0.1</v>
      </c>
      <c r="O71" s="178"/>
    </row>
    <row r="72" spans="1:15" x14ac:dyDescent="0.25">
      <c r="A72" s="39" t="s">
        <v>239</v>
      </c>
      <c r="B72" s="204" t="s">
        <v>222</v>
      </c>
      <c r="C72" s="206">
        <v>0.46200000000000002</v>
      </c>
      <c r="D72" s="206">
        <v>0.122</v>
      </c>
      <c r="E72" s="206">
        <v>0.5</v>
      </c>
      <c r="F72" s="206">
        <v>0.5</v>
      </c>
      <c r="G72" s="206">
        <v>0.5</v>
      </c>
      <c r="H72" s="206">
        <v>0.5</v>
      </c>
      <c r="I72" s="206">
        <v>0.5</v>
      </c>
      <c r="J72" s="206">
        <v>0.5</v>
      </c>
      <c r="K72" s="206">
        <v>0.5</v>
      </c>
      <c r="L72" s="206">
        <v>0.5</v>
      </c>
      <c r="M72" s="206">
        <v>0.5</v>
      </c>
      <c r="N72" s="206">
        <v>0.5</v>
      </c>
      <c r="O72" s="178"/>
    </row>
    <row r="73" spans="1:15" x14ac:dyDescent="0.25">
      <c r="A73" s="39" t="s">
        <v>240</v>
      </c>
      <c r="B73" s="204" t="s">
        <v>223</v>
      </c>
      <c r="C73" s="206">
        <v>66.394953995985659</v>
      </c>
      <c r="D73" s="206">
        <v>66.394953995985659</v>
      </c>
      <c r="E73" s="206">
        <v>83</v>
      </c>
      <c r="F73" s="206">
        <v>83</v>
      </c>
      <c r="G73" s="206">
        <v>83</v>
      </c>
      <c r="H73" s="206">
        <v>83</v>
      </c>
      <c r="I73" s="206">
        <v>83</v>
      </c>
      <c r="J73" s="206">
        <v>83</v>
      </c>
      <c r="K73" s="206">
        <v>83</v>
      </c>
      <c r="L73" s="206">
        <v>83</v>
      </c>
      <c r="M73" s="206">
        <v>83</v>
      </c>
      <c r="N73" s="206">
        <v>83</v>
      </c>
      <c r="O73" s="178"/>
    </row>
    <row r="74" spans="1:15" x14ac:dyDescent="0.25">
      <c r="A74" s="39" t="s">
        <v>241</v>
      </c>
      <c r="B74" s="204" t="s">
        <v>483</v>
      </c>
      <c r="C74" s="206">
        <v>0</v>
      </c>
      <c r="D74" s="206">
        <v>0</v>
      </c>
      <c r="E74" s="206">
        <v>0.7</v>
      </c>
      <c r="F74" s="206">
        <v>55</v>
      </c>
      <c r="G74" s="206">
        <v>55</v>
      </c>
      <c r="H74" s="206">
        <v>55</v>
      </c>
      <c r="I74" s="206">
        <v>55</v>
      </c>
      <c r="J74" s="206">
        <v>55</v>
      </c>
      <c r="K74" s="206">
        <v>55</v>
      </c>
      <c r="L74" s="206">
        <v>55</v>
      </c>
      <c r="M74" s="206">
        <v>55</v>
      </c>
      <c r="N74" s="206">
        <v>55</v>
      </c>
      <c r="O74" s="178"/>
    </row>
    <row r="75" spans="1:15" x14ac:dyDescent="0.25">
      <c r="A75" s="39" t="s">
        <v>242</v>
      </c>
      <c r="B75" s="204" t="s">
        <v>484</v>
      </c>
      <c r="C75" s="206">
        <v>0</v>
      </c>
      <c r="D75" s="206">
        <v>2.169</v>
      </c>
      <c r="E75" s="206">
        <v>0.8</v>
      </c>
      <c r="F75" s="206">
        <v>0.8</v>
      </c>
      <c r="G75" s="206">
        <v>0.8</v>
      </c>
      <c r="H75" s="206">
        <v>0.8</v>
      </c>
      <c r="I75" s="206">
        <v>0.8</v>
      </c>
      <c r="J75" s="206">
        <v>0.8</v>
      </c>
      <c r="K75" s="206">
        <v>0.8</v>
      </c>
      <c r="L75" s="206">
        <v>0.8</v>
      </c>
      <c r="M75" s="206">
        <v>0.8</v>
      </c>
      <c r="N75" s="206">
        <v>0.8</v>
      </c>
      <c r="O75" s="178"/>
    </row>
    <row r="76" spans="1:15" x14ac:dyDescent="0.25">
      <c r="A76" s="39" t="s">
        <v>243</v>
      </c>
      <c r="B76" s="204" t="s">
        <v>479</v>
      </c>
      <c r="C76" s="206">
        <v>0</v>
      </c>
      <c r="D76" s="206">
        <v>10.526</v>
      </c>
      <c r="E76" s="206">
        <v>8</v>
      </c>
      <c r="F76" s="206">
        <v>8</v>
      </c>
      <c r="G76" s="206">
        <v>8</v>
      </c>
      <c r="H76" s="206">
        <v>74</v>
      </c>
      <c r="I76" s="206">
        <v>74</v>
      </c>
      <c r="J76" s="206">
        <v>74</v>
      </c>
      <c r="K76" s="206">
        <v>74</v>
      </c>
      <c r="L76" s="206">
        <v>74</v>
      </c>
      <c r="M76" s="206">
        <v>74</v>
      </c>
      <c r="N76" s="206">
        <v>74</v>
      </c>
      <c r="O76" s="178"/>
    </row>
    <row r="77" spans="1:15" x14ac:dyDescent="0.25">
      <c r="A77" s="39" t="s">
        <v>473</v>
      </c>
      <c r="B77" s="204" t="s">
        <v>472</v>
      </c>
      <c r="C77" s="206">
        <v>0</v>
      </c>
      <c r="D77" s="206">
        <v>0</v>
      </c>
      <c r="E77" s="206">
        <v>0</v>
      </c>
      <c r="F77" s="206">
        <v>0</v>
      </c>
      <c r="G77" s="206">
        <v>71</v>
      </c>
      <c r="H77" s="206">
        <v>71</v>
      </c>
      <c r="I77" s="206">
        <v>71</v>
      </c>
      <c r="J77" s="206">
        <v>71</v>
      </c>
      <c r="K77" s="206">
        <v>71</v>
      </c>
      <c r="L77" s="206">
        <v>71</v>
      </c>
      <c r="M77" s="206">
        <v>71</v>
      </c>
      <c r="N77" s="206">
        <v>71</v>
      </c>
      <c r="O77" s="178"/>
    </row>
    <row r="78" spans="1:15" x14ac:dyDescent="0.25">
      <c r="A78" s="154" t="s">
        <v>32</v>
      </c>
      <c r="B78" s="201" t="s">
        <v>154</v>
      </c>
      <c r="C78" s="202">
        <f>SUM(C79:C83)</f>
        <v>349.67299999999994</v>
      </c>
      <c r="D78" s="202">
        <f>SUM(D79:D83)</f>
        <v>336.46</v>
      </c>
      <c r="E78" s="40">
        <f>SUM(E79:E83)</f>
        <v>321</v>
      </c>
      <c r="F78" s="40">
        <f t="shared" ref="F78:N78" si="10">SUM(F79:F83)</f>
        <v>326</v>
      </c>
      <c r="G78" s="40">
        <f t="shared" si="10"/>
        <v>326</v>
      </c>
      <c r="H78" s="40">
        <f t="shared" si="10"/>
        <v>326</v>
      </c>
      <c r="I78" s="40">
        <f t="shared" si="10"/>
        <v>326</v>
      </c>
      <c r="J78" s="40">
        <f t="shared" si="10"/>
        <v>326</v>
      </c>
      <c r="K78" s="40">
        <f t="shared" si="10"/>
        <v>326</v>
      </c>
      <c r="L78" s="40">
        <f t="shared" si="10"/>
        <v>326</v>
      </c>
      <c r="M78" s="40">
        <f t="shared" si="10"/>
        <v>326</v>
      </c>
      <c r="N78" s="40">
        <f t="shared" si="10"/>
        <v>326</v>
      </c>
      <c r="O78" s="178"/>
    </row>
    <row r="79" spans="1:15" x14ac:dyDescent="0.25">
      <c r="A79" s="39" t="s">
        <v>33</v>
      </c>
      <c r="B79" s="163" t="s">
        <v>54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78"/>
    </row>
    <row r="80" spans="1:15" x14ac:dyDescent="0.25">
      <c r="A80" s="39" t="s">
        <v>478</v>
      </c>
      <c r="B80" s="204" t="s">
        <v>207</v>
      </c>
      <c r="C80" s="109">
        <v>320.97299999999996</v>
      </c>
      <c r="D80" s="109">
        <v>308.45999999999998</v>
      </c>
      <c r="E80" s="109">
        <v>304</v>
      </c>
      <c r="F80" s="109">
        <v>309</v>
      </c>
      <c r="G80" s="109">
        <v>309</v>
      </c>
      <c r="H80" s="109">
        <v>309</v>
      </c>
      <c r="I80" s="109">
        <v>309</v>
      </c>
      <c r="J80" s="109">
        <v>309</v>
      </c>
      <c r="K80" s="109">
        <v>309</v>
      </c>
      <c r="L80" s="109">
        <v>309</v>
      </c>
      <c r="M80" s="109">
        <v>309</v>
      </c>
      <c r="N80" s="109">
        <v>309</v>
      </c>
      <c r="O80" s="178"/>
    </row>
    <row r="81" spans="1:15" x14ac:dyDescent="0.25">
      <c r="A81" s="39" t="s">
        <v>34</v>
      </c>
      <c r="B81" s="204" t="s">
        <v>224</v>
      </c>
      <c r="C81" s="109">
        <v>18.7</v>
      </c>
      <c r="D81" s="109">
        <v>18</v>
      </c>
      <c r="E81" s="109">
        <v>17</v>
      </c>
      <c r="F81" s="109">
        <v>17</v>
      </c>
      <c r="G81" s="109">
        <v>17</v>
      </c>
      <c r="H81" s="109">
        <v>17</v>
      </c>
      <c r="I81" s="109">
        <v>17</v>
      </c>
      <c r="J81" s="109">
        <v>17</v>
      </c>
      <c r="K81" s="109">
        <v>17</v>
      </c>
      <c r="L81" s="109">
        <v>17</v>
      </c>
      <c r="M81" s="109">
        <v>17</v>
      </c>
      <c r="N81" s="109">
        <v>17</v>
      </c>
      <c r="O81" s="178"/>
    </row>
    <row r="82" spans="1:15" x14ac:dyDescent="0.25">
      <c r="A82" s="39" t="s">
        <v>35</v>
      </c>
      <c r="B82" s="204" t="s">
        <v>485</v>
      </c>
      <c r="C82" s="109">
        <v>10</v>
      </c>
      <c r="D82" s="109">
        <v>10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78"/>
    </row>
    <row r="83" spans="1:15" x14ac:dyDescent="0.25">
      <c r="A83" s="39" t="s">
        <v>70</v>
      </c>
      <c r="B83" s="204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78"/>
    </row>
    <row r="84" spans="1:15" ht="31.5" x14ac:dyDescent="0.25">
      <c r="A84" s="39">
        <v>20</v>
      </c>
      <c r="B84" s="207" t="s">
        <v>176</v>
      </c>
      <c r="C84" s="109">
        <v>1042</v>
      </c>
      <c r="D84" s="109">
        <v>1075</v>
      </c>
      <c r="E84" s="109">
        <v>976</v>
      </c>
      <c r="F84" s="109">
        <v>888</v>
      </c>
      <c r="G84" s="109">
        <v>716</v>
      </c>
      <c r="H84" s="109">
        <v>625</v>
      </c>
      <c r="I84" s="109">
        <v>691</v>
      </c>
      <c r="J84" s="109">
        <v>673</v>
      </c>
      <c r="K84" s="109">
        <v>666</v>
      </c>
      <c r="L84" s="109">
        <v>648</v>
      </c>
      <c r="M84" s="109">
        <v>653</v>
      </c>
      <c r="N84" s="109">
        <v>655</v>
      </c>
      <c r="O84" s="214" t="s">
        <v>502</v>
      </c>
    </row>
    <row r="85" spans="1:15" ht="15" customHeight="1" x14ac:dyDescent="0.25">
      <c r="A85" s="22"/>
      <c r="B85" s="195"/>
      <c r="C85" s="196"/>
      <c r="D85" s="196"/>
      <c r="E85" s="197"/>
      <c r="F85" s="198"/>
      <c r="G85" s="198"/>
      <c r="H85" s="198"/>
      <c r="I85" s="198"/>
      <c r="J85" s="198"/>
      <c r="K85" s="198"/>
      <c r="L85" s="198"/>
      <c r="M85" s="198"/>
      <c r="N85" s="198"/>
      <c r="O85" s="178"/>
    </row>
    <row r="86" spans="1:15" x14ac:dyDescent="0.25">
      <c r="A86" s="21"/>
      <c r="B86" s="193" t="s">
        <v>103</v>
      </c>
      <c r="C86" s="47"/>
      <c r="D86" s="47"/>
      <c r="E86" s="199"/>
      <c r="F86" s="200"/>
      <c r="G86" s="200"/>
      <c r="H86" s="200"/>
      <c r="I86" s="200"/>
      <c r="J86" s="200"/>
      <c r="K86" s="200"/>
      <c r="L86" s="200"/>
      <c r="M86" s="200"/>
      <c r="N86" s="200"/>
      <c r="O86" s="178"/>
    </row>
    <row r="87" spans="1:15" s="3" customFormat="1" x14ac:dyDescent="0.25">
      <c r="A87" s="7">
        <v>21</v>
      </c>
      <c r="B87" s="207" t="s">
        <v>162</v>
      </c>
      <c r="C87" s="40">
        <f t="shared" ref="C87:N87" si="11">C28+C34+C37+C40+C44+C53+C78+C84</f>
        <v>3372.487388148626</v>
      </c>
      <c r="D87" s="40">
        <f t="shared" si="11"/>
        <v>3422.9402164314542</v>
      </c>
      <c r="E87" s="40">
        <f t="shared" si="11"/>
        <v>3296.5</v>
      </c>
      <c r="F87" s="40">
        <f>F28+F34+F37+F40+F44+F53+F78+F84</f>
        <v>3254.8</v>
      </c>
      <c r="G87" s="40">
        <f t="shared" si="11"/>
        <v>3162.8</v>
      </c>
      <c r="H87" s="40">
        <f t="shared" si="11"/>
        <v>3146.8</v>
      </c>
      <c r="I87" s="40">
        <f t="shared" si="11"/>
        <v>3170.8</v>
      </c>
      <c r="J87" s="40">
        <f t="shared" si="11"/>
        <v>3152.8</v>
      </c>
      <c r="K87" s="40">
        <f t="shared" si="11"/>
        <v>3145.8</v>
      </c>
      <c r="L87" s="40">
        <f t="shared" si="11"/>
        <v>3127.8</v>
      </c>
      <c r="M87" s="40">
        <f t="shared" si="11"/>
        <v>3132.8</v>
      </c>
      <c r="N87" s="40">
        <f t="shared" si="11"/>
        <v>3134.8</v>
      </c>
      <c r="O87" s="172"/>
    </row>
    <row r="88" spans="1:15" x14ac:dyDescent="0.25">
      <c r="A88" s="7">
        <v>22</v>
      </c>
      <c r="B88" s="163" t="s">
        <v>149</v>
      </c>
      <c r="C88" s="40">
        <f t="shared" ref="C88:N88" si="12">C25</f>
        <v>3306.5792509214825</v>
      </c>
      <c r="D88" s="40">
        <f t="shared" si="12"/>
        <v>3376.811969918765</v>
      </c>
      <c r="E88" s="40">
        <f t="shared" si="12"/>
        <v>3296.4360626904936</v>
      </c>
      <c r="F88" s="40">
        <f t="shared" si="12"/>
        <v>3254.502389782464</v>
      </c>
      <c r="G88" s="40">
        <f t="shared" si="12"/>
        <v>3163.1170540588359</v>
      </c>
      <c r="H88" s="40">
        <f t="shared" si="12"/>
        <v>3146.6926107889594</v>
      </c>
      <c r="I88" s="40">
        <f t="shared" si="12"/>
        <v>3170.5362700099017</v>
      </c>
      <c r="J88" s="40">
        <f t="shared" si="12"/>
        <v>3152.9846687016752</v>
      </c>
      <c r="K88" s="40">
        <f t="shared" si="12"/>
        <v>3146.1536114104592</v>
      </c>
      <c r="L88" s="40">
        <f t="shared" si="12"/>
        <v>3128.2384285056496</v>
      </c>
      <c r="M88" s="40">
        <f t="shared" si="12"/>
        <v>3133.2909562709797</v>
      </c>
      <c r="N88" s="40">
        <f t="shared" si="12"/>
        <v>3134.9116463019959</v>
      </c>
      <c r="O88" s="178"/>
    </row>
    <row r="89" spans="1:15" x14ac:dyDescent="0.25">
      <c r="A89" s="17">
        <v>23</v>
      </c>
      <c r="B89" s="208" t="s">
        <v>156</v>
      </c>
      <c r="C89" s="40">
        <f>C87-C88</f>
        <v>65.90813722714347</v>
      </c>
      <c r="D89" s="40">
        <f>D87-D88</f>
        <v>46.128246512689202</v>
      </c>
      <c r="E89" s="40">
        <f>E87-E88</f>
        <v>6.3937309506400197E-2</v>
      </c>
      <c r="F89" s="40">
        <f t="shared" ref="F89:N89" si="13">F87-F88</f>
        <v>0.29761021753620298</v>
      </c>
      <c r="G89" s="40">
        <f t="shared" si="13"/>
        <v>-0.31705405883576532</v>
      </c>
      <c r="H89" s="40">
        <f t="shared" si="13"/>
        <v>0.10738921104075416</v>
      </c>
      <c r="I89" s="40">
        <f t="shared" si="13"/>
        <v>0.26372999009845444</v>
      </c>
      <c r="J89" s="40">
        <f t="shared" si="13"/>
        <v>-0.18466870167503657</v>
      </c>
      <c r="K89" s="40">
        <f t="shared" si="13"/>
        <v>-0.35361141045905242</v>
      </c>
      <c r="L89" s="40">
        <f t="shared" si="13"/>
        <v>-0.43842850564942637</v>
      </c>
      <c r="M89" s="40">
        <f t="shared" si="13"/>
        <v>-0.49095627097949546</v>
      </c>
      <c r="N89" s="40">
        <f t="shared" si="13"/>
        <v>-0.11164630199573367</v>
      </c>
      <c r="O89" s="178"/>
    </row>
    <row r="90" spans="1:15" x14ac:dyDescent="0.25">
      <c r="A90" s="39">
        <v>24</v>
      </c>
      <c r="B90" s="163" t="s">
        <v>157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78"/>
    </row>
    <row r="91" spans="1:15" x14ac:dyDescent="0.25">
      <c r="A91" s="39">
        <v>25</v>
      </c>
      <c r="B91" s="163" t="s">
        <v>55</v>
      </c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78"/>
    </row>
    <row r="92" spans="1:15" s="3" customFormat="1" x14ac:dyDescent="0.25">
      <c r="A92" s="7">
        <v>26</v>
      </c>
      <c r="B92" s="163" t="s">
        <v>53</v>
      </c>
      <c r="C92" s="209">
        <v>0.15</v>
      </c>
      <c r="D92" s="209">
        <v>0.15</v>
      </c>
      <c r="E92" s="209">
        <v>0.15</v>
      </c>
      <c r="F92" s="209">
        <v>0.15</v>
      </c>
      <c r="G92" s="209">
        <v>0.15</v>
      </c>
      <c r="H92" s="209">
        <v>0.15</v>
      </c>
      <c r="I92" s="209">
        <v>0.15</v>
      </c>
      <c r="J92" s="209">
        <v>0.15</v>
      </c>
      <c r="K92" s="209">
        <v>0.15</v>
      </c>
      <c r="L92" s="209">
        <v>0.15</v>
      </c>
      <c r="M92" s="209">
        <v>0.15</v>
      </c>
      <c r="N92" s="209">
        <v>0.15</v>
      </c>
      <c r="O92" s="172"/>
    </row>
    <row r="93" spans="1:15" s="3" customFormat="1" x14ac:dyDescent="0.25">
      <c r="A93" s="23"/>
      <c r="B93" s="181"/>
      <c r="D93" s="31"/>
      <c r="E93" s="31"/>
      <c r="F93" s="31"/>
      <c r="G93" s="31"/>
      <c r="H93" s="31"/>
      <c r="I93" s="31"/>
      <c r="J93" s="31"/>
      <c r="K93" s="31"/>
      <c r="L93" s="31"/>
      <c r="M93" s="31"/>
      <c r="O93" s="172"/>
    </row>
    <row r="94" spans="1:15" ht="24" customHeight="1" x14ac:dyDescent="0.25">
      <c r="C94" s="28" t="s">
        <v>40</v>
      </c>
      <c r="D94" s="28" t="s">
        <v>40</v>
      </c>
      <c r="E94" s="14"/>
      <c r="F94" s="8"/>
      <c r="O94" s="178"/>
    </row>
    <row r="95" spans="1:15" x14ac:dyDescent="0.25">
      <c r="A95" s="53" t="s">
        <v>8</v>
      </c>
      <c r="B95" s="211" t="s">
        <v>104</v>
      </c>
      <c r="C95" s="54" t="s">
        <v>145</v>
      </c>
      <c r="D95" s="54" t="s">
        <v>146</v>
      </c>
      <c r="E95" s="14"/>
      <c r="F95" s="8"/>
      <c r="O95" s="178"/>
    </row>
    <row r="96" spans="1:15" x14ac:dyDescent="0.25">
      <c r="A96" s="17">
        <v>27</v>
      </c>
      <c r="B96" s="163" t="s">
        <v>101</v>
      </c>
      <c r="C96" s="107">
        <v>2908.1908602150538</v>
      </c>
      <c r="D96" s="108">
        <v>2916.7943548387098</v>
      </c>
      <c r="E96" s="14"/>
      <c r="F96" s="8"/>
      <c r="O96" s="178"/>
    </row>
    <row r="97" spans="1:15" x14ac:dyDescent="0.25">
      <c r="A97" s="17">
        <v>28</v>
      </c>
      <c r="B97" s="163" t="s">
        <v>42</v>
      </c>
      <c r="C97" s="77">
        <v>42214</v>
      </c>
      <c r="D97" s="77">
        <v>42578</v>
      </c>
      <c r="E97" s="14"/>
      <c r="F97" s="8"/>
      <c r="O97" s="178"/>
    </row>
    <row r="98" spans="1:15" x14ac:dyDescent="0.25">
      <c r="A98" s="17">
        <v>29</v>
      </c>
      <c r="B98" s="163" t="s">
        <v>43</v>
      </c>
      <c r="C98" s="56">
        <v>18</v>
      </c>
      <c r="D98" s="56">
        <v>18</v>
      </c>
      <c r="E98" s="14"/>
      <c r="F98" s="8"/>
      <c r="O98" s="178"/>
    </row>
    <row r="99" spans="1:15" x14ac:dyDescent="0.25">
      <c r="A99" s="17">
        <v>30</v>
      </c>
      <c r="B99" s="163" t="s">
        <v>63</v>
      </c>
      <c r="C99" s="57">
        <v>1.66</v>
      </c>
      <c r="D99" s="57">
        <v>3.35</v>
      </c>
      <c r="E99" s="14"/>
      <c r="F99" s="8"/>
      <c r="O99" s="178"/>
    </row>
    <row r="100" spans="1:15" x14ac:dyDescent="0.25">
      <c r="A100" s="17">
        <v>31</v>
      </c>
      <c r="B100" s="163" t="s">
        <v>98</v>
      </c>
      <c r="C100" s="57">
        <v>28</v>
      </c>
      <c r="D100" s="57">
        <v>36</v>
      </c>
      <c r="E100" s="14"/>
      <c r="F100" s="8"/>
      <c r="O100" s="178"/>
    </row>
    <row r="101" spans="1:15" x14ac:dyDescent="0.25">
      <c r="A101" s="17">
        <v>32</v>
      </c>
      <c r="B101" s="163" t="s">
        <v>99</v>
      </c>
      <c r="C101" s="57">
        <v>0.05</v>
      </c>
      <c r="D101" s="57">
        <v>3.702</v>
      </c>
      <c r="E101" s="14"/>
      <c r="F101" s="8"/>
      <c r="O101" s="178"/>
    </row>
    <row r="102" spans="1:15" x14ac:dyDescent="0.25">
      <c r="A102" s="17">
        <v>33</v>
      </c>
      <c r="B102" s="163" t="s">
        <v>44</v>
      </c>
      <c r="C102" s="55">
        <f>C96+C99+C100+C101</f>
        <v>2937.9008602150539</v>
      </c>
      <c r="D102" s="55">
        <f>D96+D99+D100+D101</f>
        <v>2959.8463548387099</v>
      </c>
      <c r="E102" s="14"/>
      <c r="F102" s="8"/>
      <c r="O102" s="178"/>
    </row>
    <row r="103" spans="1:15" x14ac:dyDescent="0.25">
      <c r="E103" s="14"/>
      <c r="F103" s="8"/>
      <c r="O103" s="178"/>
    </row>
    <row r="104" spans="1:15" s="80" customFormat="1" x14ac:dyDescent="0.25">
      <c r="A104" s="155" t="s">
        <v>198</v>
      </c>
      <c r="B104" s="212" t="s">
        <v>69</v>
      </c>
      <c r="C104" s="59"/>
      <c r="D104" s="59"/>
      <c r="E104" s="156"/>
      <c r="F104" s="157"/>
      <c r="G104" s="157"/>
      <c r="H104" s="157"/>
      <c r="I104" s="157"/>
      <c r="J104" s="157"/>
      <c r="K104" s="157"/>
      <c r="L104" s="157"/>
      <c r="M104" s="157"/>
      <c r="N104" s="157"/>
      <c r="O104" s="177"/>
    </row>
    <row r="105" spans="1:15" x14ac:dyDescent="0.25">
      <c r="A105" s="60" t="s">
        <v>108</v>
      </c>
      <c r="B105" s="203" t="s">
        <v>244</v>
      </c>
      <c r="C105" s="23"/>
      <c r="D105" s="23"/>
      <c r="E105" s="23"/>
      <c r="F105" s="76"/>
      <c r="G105" s="5"/>
    </row>
    <row r="106" spans="1:15" x14ac:dyDescent="0.25">
      <c r="A106" s="60" t="s">
        <v>238</v>
      </c>
      <c r="B106" s="203" t="s">
        <v>474</v>
      </c>
      <c r="C106" s="23"/>
      <c r="D106" s="23"/>
      <c r="E106" s="23"/>
      <c r="F106" s="76"/>
      <c r="G106" s="5"/>
    </row>
  </sheetData>
  <customSheetViews>
    <customSheetView guid="{E53FAAE4-DC2A-4306-B729-FA30C476A7AE}" scale="70" showPageBreaks="1" showGridLines="0" fitToPage="1" hiddenRows="1" topLeftCell="A91">
      <selection activeCell="D109" sqref="D109"/>
      <pageMargins left="0.44" right="0.5" top="0.52" bottom="0.42" header="0.52" footer="0.4"/>
      <printOptions horizontalCentered="1"/>
      <pageSetup scale="50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50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X127"/>
  <sheetViews>
    <sheetView showGridLines="0" topLeftCell="A32" zoomScale="70" zoomScaleNormal="70" workbookViewId="0">
      <selection activeCell="B56" sqref="B56"/>
    </sheetView>
  </sheetViews>
  <sheetFormatPr defaultColWidth="7.125" defaultRowHeight="15.75" x14ac:dyDescent="0.25"/>
  <cols>
    <col min="1" max="1" width="4.75" style="1" bestFit="1" customWidth="1"/>
    <col min="2" max="2" width="51.625" style="52" customWidth="1"/>
    <col min="3" max="4" width="9.75" style="16" customWidth="1"/>
    <col min="5" max="5" width="9.75" style="14" customWidth="1"/>
    <col min="6" max="6" width="10.625" style="14" customWidth="1"/>
    <col min="7" max="14" width="9.75" style="8" customWidth="1"/>
    <col min="15" max="16384" width="7.125" style="2"/>
  </cols>
  <sheetData>
    <row r="1" spans="1:24" x14ac:dyDescent="0.25">
      <c r="A1" s="51"/>
      <c r="B1" s="110" t="s">
        <v>129</v>
      </c>
    </row>
    <row r="2" spans="1:24" x14ac:dyDescent="0.25">
      <c r="A2" s="51"/>
      <c r="B2" s="110" t="s">
        <v>130</v>
      </c>
    </row>
    <row r="3" spans="1:24" s="4" customFormat="1" ht="15.75" customHeight="1" x14ac:dyDescent="0.25">
      <c r="B3" s="117" t="s">
        <v>131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24" s="4" customFormat="1" ht="15.75" customHeight="1" x14ac:dyDescent="0.25">
      <c r="B4" s="115" t="s">
        <v>137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24" s="4" customFormat="1" ht="15.75" customHeight="1" x14ac:dyDescent="0.25">
      <c r="B5" s="114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24" s="4" customFormat="1" ht="15.75" customHeight="1" x14ac:dyDescent="0.25">
      <c r="B6" s="67" t="str">
        <f>'Admin Info'!B6</f>
        <v>LSE Name on Admin Tab</v>
      </c>
      <c r="E6" s="58"/>
      <c r="F6" s="58"/>
      <c r="G6" s="58"/>
      <c r="I6" s="29"/>
      <c r="J6" s="9"/>
      <c r="K6" s="9"/>
      <c r="L6" s="9"/>
      <c r="M6" s="9"/>
      <c r="N6" s="9"/>
      <c r="O6" s="9"/>
    </row>
    <row r="7" spans="1:24" s="4" customFormat="1" x14ac:dyDescent="0.25">
      <c r="B7" s="68"/>
      <c r="E7" s="111"/>
      <c r="F7" s="58"/>
      <c r="G7" s="58"/>
      <c r="I7" s="29"/>
      <c r="J7" s="135" t="s">
        <v>75</v>
      </c>
      <c r="K7" s="66"/>
      <c r="L7" s="66"/>
      <c r="M7" s="66"/>
      <c r="N7" s="66"/>
      <c r="O7" s="9"/>
    </row>
    <row r="8" spans="1:24" s="4" customFormat="1" ht="31.5" x14ac:dyDescent="0.25">
      <c r="B8" s="149" t="str">
        <f>'S-1 CRATs'!B8</f>
        <v>Where cell specifies more than one datum, separate data with a semicolon.</v>
      </c>
      <c r="E8" s="65"/>
      <c r="F8" s="137" t="s">
        <v>51</v>
      </c>
      <c r="G8" s="24"/>
      <c r="I8" s="24"/>
      <c r="J8" s="136" t="s">
        <v>179</v>
      </c>
      <c r="K8" s="29"/>
      <c r="L8" s="29"/>
      <c r="M8" s="29"/>
      <c r="N8" s="29"/>
      <c r="O8" s="9"/>
    </row>
    <row r="9" spans="1:24" s="6" customFormat="1" x14ac:dyDescent="0.25">
      <c r="A9" s="32" t="s">
        <v>8</v>
      </c>
      <c r="B9" s="78" t="s">
        <v>133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58</v>
      </c>
      <c r="I9" s="34" t="s">
        <v>121</v>
      </c>
      <c r="J9" s="34" t="s">
        <v>122</v>
      </c>
      <c r="K9" s="34" t="s">
        <v>126</v>
      </c>
      <c r="L9" s="34" t="s">
        <v>127</v>
      </c>
      <c r="M9" s="34" t="s">
        <v>138</v>
      </c>
      <c r="N9" s="34" t="s">
        <v>139</v>
      </c>
    </row>
    <row r="10" spans="1:24" s="6" customFormat="1" x14ac:dyDescent="0.25">
      <c r="A10" s="35"/>
      <c r="B10" s="69" t="s">
        <v>134</v>
      </c>
      <c r="C10" s="64" t="s">
        <v>74</v>
      </c>
      <c r="D10" s="36"/>
      <c r="E10" s="112" t="s">
        <v>128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24" x14ac:dyDescent="0.25">
      <c r="A11" s="7">
        <v>1</v>
      </c>
      <c r="B11" s="70" t="s">
        <v>38</v>
      </c>
      <c r="C11" s="61"/>
      <c r="D11" s="61"/>
      <c r="E11" s="109">
        <v>10985.713633663188</v>
      </c>
      <c r="F11" s="109">
        <v>11041.213773360414</v>
      </c>
      <c r="G11" s="109">
        <v>11114.887977709423</v>
      </c>
      <c r="H11" s="109">
        <v>11233.252572503599</v>
      </c>
      <c r="I11" s="109">
        <v>11449.095878918284</v>
      </c>
      <c r="J11" s="109">
        <v>11501.744763647213</v>
      </c>
      <c r="K11" s="109">
        <v>11576.474378406294</v>
      </c>
      <c r="L11" s="109">
        <v>11650.43600254836</v>
      </c>
      <c r="M11" s="109">
        <v>11705.255156124749</v>
      </c>
      <c r="N11" s="109">
        <v>11780.236614395064</v>
      </c>
      <c r="O11" s="80" t="s">
        <v>498</v>
      </c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39" t="s">
        <v>36</v>
      </c>
      <c r="B12" s="70" t="s">
        <v>171</v>
      </c>
      <c r="C12" s="61"/>
      <c r="D12" s="6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39" t="s">
        <v>37</v>
      </c>
      <c r="B13" s="70" t="s">
        <v>172</v>
      </c>
      <c r="C13" s="61"/>
      <c r="D13" s="6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39" t="s">
        <v>64</v>
      </c>
      <c r="B14" s="70" t="s">
        <v>173</v>
      </c>
      <c r="C14" s="61"/>
      <c r="D14" s="6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39" t="s">
        <v>65</v>
      </c>
      <c r="B15" s="70" t="s">
        <v>174</v>
      </c>
      <c r="C15" s="61"/>
      <c r="D15" s="6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39" t="s">
        <v>66</v>
      </c>
      <c r="B16" s="70" t="s">
        <v>175</v>
      </c>
      <c r="C16" s="61"/>
      <c r="D16" s="6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15" x14ac:dyDescent="0.25">
      <c r="A17" s="7">
        <v>3</v>
      </c>
      <c r="B17" s="70" t="s">
        <v>197</v>
      </c>
      <c r="C17" s="61"/>
      <c r="D17" s="61"/>
      <c r="E17" s="165">
        <v>-131.16422435881728</v>
      </c>
      <c r="F17" s="165">
        <v>-247.03346353092596</v>
      </c>
      <c r="G17" s="166">
        <v>-406.25676251924068</v>
      </c>
      <c r="H17" s="166">
        <v>-554.87662170663202</v>
      </c>
      <c r="I17" s="166">
        <v>-701.07201149666457</v>
      </c>
      <c r="J17" s="166">
        <v>-826.56147343813723</v>
      </c>
      <c r="K17" s="166">
        <v>-960.05841219676233</v>
      </c>
      <c r="L17" s="166">
        <v>-1102.08043968013</v>
      </c>
      <c r="M17" s="166">
        <v>-1180.019198709198</v>
      </c>
      <c r="N17" s="166">
        <v>-1271.6363198997542</v>
      </c>
      <c r="O17" s="80"/>
    </row>
    <row r="18" spans="1:15" x14ac:dyDescent="0.25">
      <c r="A18" s="7">
        <v>4</v>
      </c>
      <c r="B18" s="70" t="s">
        <v>39</v>
      </c>
      <c r="C18" s="106"/>
      <c r="D18" s="106"/>
      <c r="E18" s="171">
        <v>-0.20549999999999999</v>
      </c>
      <c r="F18" s="171">
        <v>-0.2205</v>
      </c>
      <c r="G18" s="171">
        <v>-0.22800000000000001</v>
      </c>
      <c r="H18" s="171">
        <v>-0.23549999999999999</v>
      </c>
      <c r="I18" s="171">
        <v>-0.23400000000000001</v>
      </c>
      <c r="J18" s="171">
        <v>-0.23100000000000001</v>
      </c>
      <c r="K18" s="171">
        <v>-0.22800000000000001</v>
      </c>
      <c r="L18" s="171">
        <v>-0.22500000000000001</v>
      </c>
      <c r="M18" s="171">
        <v>-0.222</v>
      </c>
      <c r="N18" s="171">
        <v>-0.219</v>
      </c>
    </row>
    <row r="19" spans="1:15" x14ac:dyDescent="0.25">
      <c r="A19" s="7">
        <v>5</v>
      </c>
      <c r="B19" s="71" t="str">
        <f>'S-1 CRATs'!B19</f>
        <v>Adjusted Demand: End-Use Customers</v>
      </c>
      <c r="C19" s="106"/>
      <c r="D19" s="106"/>
      <c r="E19" s="40">
        <f>E11+E17+E18</f>
        <v>10854.343909304371</v>
      </c>
      <c r="F19" s="40">
        <f>F11+F17+F18</f>
        <v>10793.959809829488</v>
      </c>
      <c r="G19" s="26">
        <f t="shared" ref="G19:N19" si="0">G11+G17+G18</f>
        <v>10708.403215190183</v>
      </c>
      <c r="H19" s="26">
        <f t="shared" si="0"/>
        <v>10678.140450796967</v>
      </c>
      <c r="I19" s="26">
        <f t="shared" si="0"/>
        <v>10747.789867421619</v>
      </c>
      <c r="J19" s="26">
        <f t="shared" si="0"/>
        <v>10674.952290209076</v>
      </c>
      <c r="K19" s="26">
        <f t="shared" si="0"/>
        <v>10616.187966209533</v>
      </c>
      <c r="L19" s="26">
        <f t="shared" si="0"/>
        <v>10548.130562868229</v>
      </c>
      <c r="M19" s="26">
        <f t="shared" si="0"/>
        <v>10525.013957415551</v>
      </c>
      <c r="N19" s="26">
        <f t="shared" si="0"/>
        <v>10508.381294495312</v>
      </c>
    </row>
    <row r="20" spans="1:15" x14ac:dyDescent="0.25">
      <c r="A20" s="7">
        <v>6</v>
      </c>
      <c r="B20" s="70" t="s">
        <v>147</v>
      </c>
      <c r="C20" s="61"/>
      <c r="D20" s="61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5" x14ac:dyDescent="0.25">
      <c r="A21" s="7">
        <v>7</v>
      </c>
      <c r="B21" s="70" t="s">
        <v>163</v>
      </c>
      <c r="C21" s="61"/>
      <c r="D21" s="61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5" x14ac:dyDescent="0.25">
      <c r="A22" s="7">
        <v>8</v>
      </c>
      <c r="B22" s="70" t="s">
        <v>164</v>
      </c>
      <c r="C22" s="61"/>
      <c r="D22" s="61"/>
      <c r="E22" s="215"/>
      <c r="F22" s="215"/>
      <c r="G22" s="215"/>
      <c r="H22" s="215"/>
      <c r="I22" s="215"/>
      <c r="J22" s="215"/>
      <c r="K22" s="215"/>
      <c r="L22" s="215"/>
      <c r="M22" s="215"/>
      <c r="N22" s="215"/>
    </row>
    <row r="23" spans="1:15" x14ac:dyDescent="0.25">
      <c r="A23" s="17">
        <v>9</v>
      </c>
      <c r="B23" s="70" t="s">
        <v>148</v>
      </c>
      <c r="C23" s="61"/>
      <c r="D23" s="61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1:15" x14ac:dyDescent="0.25">
      <c r="A24" s="7">
        <v>10</v>
      </c>
      <c r="B24" s="70" t="s">
        <v>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25">
      <c r="A25" s="7">
        <v>11</v>
      </c>
      <c r="B25" s="71" t="str">
        <f>'S-1 CRATs'!B25</f>
        <v>Firm LSE Procurement Requirement</v>
      </c>
      <c r="C25" s="40">
        <f>SUM(C19:C24)</f>
        <v>0</v>
      </c>
      <c r="D25" s="40">
        <f>SUM(D19:D24)</f>
        <v>0</v>
      </c>
      <c r="E25" s="40">
        <f>SUM(E19:E24)</f>
        <v>10854.343909304371</v>
      </c>
      <c r="F25" s="26">
        <f>SUM(F19:F24)</f>
        <v>10793.959809829488</v>
      </c>
      <c r="G25" s="26">
        <f t="shared" ref="G25:N25" si="1">SUM(G19:G24)</f>
        <v>10708.403215190183</v>
      </c>
      <c r="H25" s="26">
        <f t="shared" si="1"/>
        <v>10678.140450796967</v>
      </c>
      <c r="I25" s="26">
        <f t="shared" si="1"/>
        <v>10747.789867421619</v>
      </c>
      <c r="J25" s="26">
        <f t="shared" si="1"/>
        <v>10674.952290209076</v>
      </c>
      <c r="K25" s="26">
        <f t="shared" si="1"/>
        <v>10616.187966209533</v>
      </c>
      <c r="L25" s="26">
        <f t="shared" si="1"/>
        <v>10548.130562868229</v>
      </c>
      <c r="M25" s="26">
        <f t="shared" si="1"/>
        <v>10525.013957415551</v>
      </c>
      <c r="N25" s="26">
        <f t="shared" si="1"/>
        <v>10508.381294495312</v>
      </c>
    </row>
    <row r="26" spans="1:15" x14ac:dyDescent="0.25">
      <c r="A26" s="41"/>
      <c r="B26" s="79"/>
      <c r="C26" s="42"/>
      <c r="D26" s="42"/>
      <c r="E26" s="216"/>
      <c r="F26" s="216"/>
      <c r="G26" s="217"/>
      <c r="H26" s="217"/>
      <c r="I26" s="217"/>
      <c r="J26" s="217"/>
      <c r="K26" s="217"/>
      <c r="L26" s="217"/>
      <c r="M26" s="217"/>
      <c r="N26" s="217"/>
    </row>
    <row r="27" spans="1:15" x14ac:dyDescent="0.25">
      <c r="A27" s="7"/>
      <c r="B27" s="71" t="s">
        <v>72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39" t="s">
        <v>107</v>
      </c>
      <c r="B28" s="71" t="str">
        <f>'S-1 CRATs'!B28</f>
        <v>Total Fossil Fuel Supply</v>
      </c>
      <c r="C28" s="46">
        <f t="shared" ref="C28:N28" si="2">SUM(C29:C33)</f>
        <v>5842.5999999999995</v>
      </c>
      <c r="D28" s="46">
        <f t="shared" si="2"/>
        <v>5444.9</v>
      </c>
      <c r="E28" s="26">
        <f t="shared" si="2"/>
        <v>4975.7203889566854</v>
      </c>
      <c r="F28" s="26">
        <f t="shared" si="2"/>
        <v>5169.2830139098742</v>
      </c>
      <c r="G28" s="26">
        <f t="shared" si="2"/>
        <v>5086.8543008242887</v>
      </c>
      <c r="H28" s="26">
        <f t="shared" si="2"/>
        <v>4798.7028265244289</v>
      </c>
      <c r="I28" s="26">
        <f t="shared" si="2"/>
        <v>4602.3108135384309</v>
      </c>
      <c r="J28" s="26">
        <f t="shared" si="2"/>
        <v>4595.5621244618615</v>
      </c>
      <c r="K28" s="26">
        <f t="shared" si="2"/>
        <v>4628.820955929812</v>
      </c>
      <c r="L28" s="26">
        <f t="shared" si="2"/>
        <v>4625.1653095497122</v>
      </c>
      <c r="M28" s="26">
        <f t="shared" si="2"/>
        <v>4644.5920941970662</v>
      </c>
      <c r="N28" s="26">
        <f t="shared" si="2"/>
        <v>4789.0487116195709</v>
      </c>
    </row>
    <row r="29" spans="1:15" x14ac:dyDescent="0.25">
      <c r="A29" s="39" t="s">
        <v>108</v>
      </c>
      <c r="B29" s="153" t="str">
        <f>'S-1 CRATs'!B29</f>
        <v>Natural Gas: Cosumnes (see note below)</v>
      </c>
      <c r="C29" s="25">
        <v>3559.6</v>
      </c>
      <c r="D29" s="25">
        <v>3422.9</v>
      </c>
      <c r="E29" s="25">
        <v>3448.7488622167657</v>
      </c>
      <c r="F29" s="25">
        <v>3123.4426385566844</v>
      </c>
      <c r="G29" s="25">
        <v>3221.6110220517185</v>
      </c>
      <c r="H29" s="25">
        <v>3028.1075514548284</v>
      </c>
      <c r="I29" s="25">
        <v>3015.2440435056014</v>
      </c>
      <c r="J29" s="25">
        <v>2936.8466589382815</v>
      </c>
      <c r="K29" s="25">
        <v>2924.4389289955825</v>
      </c>
      <c r="L29" s="25">
        <v>2924.0357718905225</v>
      </c>
      <c r="M29" s="25">
        <v>2926.5876396936064</v>
      </c>
      <c r="N29" s="25">
        <v>2945.512745551121</v>
      </c>
    </row>
    <row r="30" spans="1:15" x14ac:dyDescent="0.25">
      <c r="A30" s="39" t="s">
        <v>109</v>
      </c>
      <c r="B30" s="153" t="str">
        <f>'S-1 CRATs'!B30</f>
        <v>Natural Gas: Carson</v>
      </c>
      <c r="C30" s="25">
        <v>435.8</v>
      </c>
      <c r="D30" s="25">
        <v>399</v>
      </c>
      <c r="E30" s="25">
        <v>252.63144276126997</v>
      </c>
      <c r="F30" s="25">
        <v>355.97621301260995</v>
      </c>
      <c r="G30" s="25">
        <v>298.36236551329011</v>
      </c>
      <c r="H30" s="25">
        <v>262.78447427873999</v>
      </c>
      <c r="I30" s="25">
        <v>105.94716470002</v>
      </c>
      <c r="J30" s="25">
        <v>139.79576168788</v>
      </c>
      <c r="K30" s="25">
        <v>147.41434702927998</v>
      </c>
      <c r="L30" s="25">
        <v>169.79495512947</v>
      </c>
      <c r="M30" s="25">
        <v>174.41794144423002</v>
      </c>
      <c r="N30" s="25">
        <v>220.48804593163001</v>
      </c>
    </row>
    <row r="31" spans="1:15" x14ac:dyDescent="0.25">
      <c r="A31" s="39"/>
      <c r="B31" s="153" t="str">
        <f>'S-1 CRATs'!B31</f>
        <v>Natural Gas: Proctor &amp; Gamble</v>
      </c>
      <c r="C31" s="25">
        <v>819</v>
      </c>
      <c r="D31" s="25">
        <v>754</v>
      </c>
      <c r="E31" s="25">
        <v>645.35527727313001</v>
      </c>
      <c r="F31" s="25">
        <v>855.92593750440005</v>
      </c>
      <c r="G31" s="25">
        <v>839.06789241147999</v>
      </c>
      <c r="H31" s="25">
        <v>772.07103002707004</v>
      </c>
      <c r="I31" s="25">
        <v>741.59866497199994</v>
      </c>
      <c r="J31" s="25">
        <v>747.53662825908998</v>
      </c>
      <c r="K31" s="25">
        <v>761.02796907596007</v>
      </c>
      <c r="L31" s="25">
        <v>765.04911344835</v>
      </c>
      <c r="M31" s="25">
        <v>763.55365955098</v>
      </c>
      <c r="N31" s="25">
        <v>804.74781672601011</v>
      </c>
    </row>
    <row r="32" spans="1:15" x14ac:dyDescent="0.25">
      <c r="A32" s="39"/>
      <c r="B32" s="153" t="str">
        <f>'S-1 CRATs'!B32</f>
        <v>Natural Gas: McClellan</v>
      </c>
      <c r="C32" s="25">
        <v>10.8</v>
      </c>
      <c r="D32" s="25">
        <v>5</v>
      </c>
      <c r="E32" s="25">
        <v>1.728</v>
      </c>
      <c r="F32" s="25">
        <v>2.16</v>
      </c>
      <c r="G32" s="25">
        <v>1.728</v>
      </c>
      <c r="H32" s="25">
        <v>1.728</v>
      </c>
      <c r="I32" s="25">
        <v>6.4640000000000004</v>
      </c>
      <c r="J32" s="25">
        <v>5.8560000000000008</v>
      </c>
      <c r="K32" s="25">
        <v>7.8080000000000016</v>
      </c>
      <c r="L32" s="25">
        <v>11.122074875400001</v>
      </c>
      <c r="M32" s="25">
        <v>7.0080000000000009</v>
      </c>
      <c r="N32" s="25">
        <v>6.6559999999999997</v>
      </c>
    </row>
    <row r="33" spans="1:14" x14ac:dyDescent="0.25">
      <c r="A33" s="39"/>
      <c r="B33" s="153" t="str">
        <f>'S-1 CRATs'!B33</f>
        <v>Natural Gas: Campbell Soup</v>
      </c>
      <c r="C33" s="25">
        <v>1017.4</v>
      </c>
      <c r="D33" s="25">
        <v>864</v>
      </c>
      <c r="E33" s="25">
        <v>627.25680670551992</v>
      </c>
      <c r="F33" s="25">
        <v>831.77822483618002</v>
      </c>
      <c r="G33" s="25">
        <v>726.08502084780002</v>
      </c>
      <c r="H33" s="25">
        <v>734.01177076379008</v>
      </c>
      <c r="I33" s="25">
        <v>733.05694036081002</v>
      </c>
      <c r="J33" s="25">
        <v>765.52707557661006</v>
      </c>
      <c r="K33" s="25">
        <v>788.13171082898998</v>
      </c>
      <c r="L33" s="25">
        <v>755.16339420597012</v>
      </c>
      <c r="M33" s="25">
        <v>773.02485350825009</v>
      </c>
      <c r="N33" s="25">
        <v>811.64410341081009</v>
      </c>
    </row>
    <row r="34" spans="1:14" x14ac:dyDescent="0.25">
      <c r="A34" s="39" t="s">
        <v>111</v>
      </c>
      <c r="B34" s="71" t="str">
        <f>'S-1 CRATs'!B34</f>
        <v>Total Nuclear Supply</v>
      </c>
      <c r="C34" s="47">
        <f t="shared" ref="C34:N34" si="3">SUM(C35:C36)</f>
        <v>0</v>
      </c>
      <c r="D34" s="47">
        <f t="shared" si="3"/>
        <v>0</v>
      </c>
      <c r="E34" s="26">
        <f t="shared" si="3"/>
        <v>0</v>
      </c>
      <c r="F34" s="26">
        <f>SUM(F35:F36)</f>
        <v>0</v>
      </c>
      <c r="G34" s="26">
        <f t="shared" si="3"/>
        <v>0</v>
      </c>
      <c r="H34" s="26">
        <f t="shared" si="3"/>
        <v>0</v>
      </c>
      <c r="I34" s="26">
        <f t="shared" si="3"/>
        <v>0</v>
      </c>
      <c r="J34" s="26">
        <f t="shared" si="3"/>
        <v>0</v>
      </c>
      <c r="K34" s="26">
        <f t="shared" si="3"/>
        <v>0</v>
      </c>
      <c r="L34" s="26">
        <f t="shared" si="3"/>
        <v>0</v>
      </c>
      <c r="M34" s="26">
        <f t="shared" si="3"/>
        <v>0</v>
      </c>
      <c r="N34" s="26">
        <f t="shared" si="3"/>
        <v>0</v>
      </c>
    </row>
    <row r="35" spans="1:14" x14ac:dyDescent="0.25">
      <c r="A35" s="39" t="s">
        <v>112</v>
      </c>
      <c r="B35" s="70" t="str">
        <f>'S-1 CRATs'!B35</f>
        <v>[Nuclear Unit 1]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5">
      <c r="A36" s="39" t="s">
        <v>113</v>
      </c>
      <c r="B36" s="70" t="str">
        <f>'S-1 CRATs'!B36</f>
        <v>[Nuclear Unit 2]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5">
      <c r="A37" s="39" t="s">
        <v>18</v>
      </c>
      <c r="B37" s="71" t="str">
        <f>'S-1 CRATs'!B37</f>
        <v>Total Hydroelectric Supply</v>
      </c>
      <c r="C37" s="48">
        <f t="shared" ref="C37:N37" si="4">SUM(C38:C39)</f>
        <v>498</v>
      </c>
      <c r="D37" s="48">
        <f t="shared" si="4"/>
        <v>1905</v>
      </c>
      <c r="E37" s="26">
        <f t="shared" si="4"/>
        <v>1616.1050026541197</v>
      </c>
      <c r="F37" s="26">
        <f t="shared" si="4"/>
        <v>1664.6999070929401</v>
      </c>
      <c r="G37" s="26">
        <f t="shared" si="4"/>
        <v>1683.40369751298</v>
      </c>
      <c r="H37" s="26">
        <f t="shared" si="4"/>
        <v>1682.5742250733797</v>
      </c>
      <c r="I37" s="26">
        <f t="shared" si="4"/>
        <v>1668.28925375576</v>
      </c>
      <c r="J37" s="26">
        <f t="shared" si="4"/>
        <v>1667.3006414572899</v>
      </c>
      <c r="K37" s="26">
        <f t="shared" si="4"/>
        <v>1669.18178469034</v>
      </c>
      <c r="L37" s="26">
        <f t="shared" si="4"/>
        <v>1675.5394558360499</v>
      </c>
      <c r="M37" s="26">
        <f t="shared" si="4"/>
        <v>1666.3238719706901</v>
      </c>
      <c r="N37" s="26">
        <f t="shared" si="4"/>
        <v>1666.5343914836599</v>
      </c>
    </row>
    <row r="38" spans="1:14" ht="31.5" x14ac:dyDescent="0.25">
      <c r="A38" s="39" t="s">
        <v>19</v>
      </c>
      <c r="B38" s="152" t="str">
        <f>'S-1 CRATs'!B38</f>
        <v>Total: Hydro Plants larger than 30 MW - (LoonLake, UnionValley, Jaybird, WhiteRock, Camino)</v>
      </c>
      <c r="C38" s="25">
        <v>478.6</v>
      </c>
      <c r="D38" s="25">
        <v>1826</v>
      </c>
      <c r="E38" s="25">
        <v>1554.4112275664397</v>
      </c>
      <c r="F38" s="25">
        <v>1601.64817802627</v>
      </c>
      <c r="G38" s="25">
        <v>1612.94977079106</v>
      </c>
      <c r="H38" s="25">
        <v>1612.1181195084498</v>
      </c>
      <c r="I38" s="25">
        <v>1599.5110259153</v>
      </c>
      <c r="J38" s="25">
        <v>1598.46953702204</v>
      </c>
      <c r="K38" s="25">
        <v>1600.6942335256301</v>
      </c>
      <c r="L38" s="25">
        <v>1607.18986817872</v>
      </c>
      <c r="M38" s="25">
        <v>1597.8447799225901</v>
      </c>
      <c r="N38" s="25">
        <v>1598.0882753113399</v>
      </c>
    </row>
    <row r="39" spans="1:14" ht="31.5" x14ac:dyDescent="0.25">
      <c r="A39" s="39" t="s">
        <v>20</v>
      </c>
      <c r="B39" s="152" t="str">
        <f>'S-1 CRATs'!B39</f>
        <v>Total: Hydro Plants 30 MW or less - (RobbsPeak, JonesFork, Ice House, Slab Creek)</v>
      </c>
      <c r="C39" s="25">
        <v>19.399999999999999</v>
      </c>
      <c r="D39" s="25">
        <v>79</v>
      </c>
      <c r="E39" s="25">
        <v>61.693775087679995</v>
      </c>
      <c r="F39" s="25">
        <v>63.051729066670006</v>
      </c>
      <c r="G39" s="25">
        <v>70.453926721919998</v>
      </c>
      <c r="H39" s="25">
        <v>70.456105564929999</v>
      </c>
      <c r="I39" s="25">
        <v>68.778227840459991</v>
      </c>
      <c r="J39" s="25">
        <v>68.831104435249998</v>
      </c>
      <c r="K39" s="25">
        <v>68.487551164709998</v>
      </c>
      <c r="L39" s="25">
        <v>68.349587657329991</v>
      </c>
      <c r="M39" s="25">
        <v>68.4790920481</v>
      </c>
      <c r="N39" s="25">
        <v>68.446116172319989</v>
      </c>
    </row>
    <row r="40" spans="1:14" x14ac:dyDescent="0.25">
      <c r="A40" s="39" t="s">
        <v>21</v>
      </c>
      <c r="B40" s="71" t="str">
        <f>'S-1 CRATs'!B40</f>
        <v>Total Utility-Controlled Renewable Supply</v>
      </c>
      <c r="C40" s="46">
        <f t="shared" ref="C40:N40" si="5">SUM(C41:C43)</f>
        <v>213.7</v>
      </c>
      <c r="D40" s="46">
        <f t="shared" si="5"/>
        <v>213.2</v>
      </c>
      <c r="E40" s="26">
        <f t="shared" si="5"/>
        <v>251.80000000051007</v>
      </c>
      <c r="F40" s="26">
        <f>SUM(F41:F43)</f>
        <v>572.2032291912501</v>
      </c>
      <c r="G40" s="26">
        <f t="shared" si="5"/>
        <v>618.00000000015007</v>
      </c>
      <c r="H40" s="26">
        <f t="shared" si="5"/>
        <v>619.21145253941995</v>
      </c>
      <c r="I40" s="26">
        <f t="shared" si="5"/>
        <v>614.56349721370998</v>
      </c>
      <c r="J40" s="26">
        <f t="shared" si="5"/>
        <v>614.79999999993993</v>
      </c>
      <c r="K40" s="26">
        <f t="shared" si="5"/>
        <v>614.79999999992992</v>
      </c>
      <c r="L40" s="26">
        <f t="shared" si="5"/>
        <v>615.42610655289991</v>
      </c>
      <c r="M40" s="26">
        <f t="shared" si="5"/>
        <v>614.56349721372999</v>
      </c>
      <c r="N40" s="26">
        <f t="shared" si="5"/>
        <v>614.79999999993993</v>
      </c>
    </row>
    <row r="41" spans="1:14" x14ac:dyDescent="0.25">
      <c r="A41" s="39" t="s">
        <v>22</v>
      </c>
      <c r="B41" s="153" t="str">
        <f>'S-1 CRATs'!B41</f>
        <v>Wind: Solano</v>
      </c>
      <c r="C41" s="25">
        <v>213.7</v>
      </c>
      <c r="D41" s="25">
        <v>213.2</v>
      </c>
      <c r="E41" s="25">
        <v>251.80000000051007</v>
      </c>
      <c r="F41" s="25">
        <v>572.2032291912501</v>
      </c>
      <c r="G41" s="25">
        <v>618.00000000015007</v>
      </c>
      <c r="H41" s="25">
        <v>619.21145253941995</v>
      </c>
      <c r="I41" s="25">
        <v>614.56349721370998</v>
      </c>
      <c r="J41" s="25">
        <v>614.79999999993993</v>
      </c>
      <c r="K41" s="25">
        <v>614.79999999992992</v>
      </c>
      <c r="L41" s="25">
        <v>615.42610655289991</v>
      </c>
      <c r="M41" s="25">
        <v>614.56349721372999</v>
      </c>
      <c r="N41" s="25">
        <v>614.79999999993993</v>
      </c>
    </row>
    <row r="42" spans="1:14" x14ac:dyDescent="0.25">
      <c r="A42" s="39" t="s">
        <v>23</v>
      </c>
      <c r="B42" s="153">
        <f>'S-1 CRATs'!B42</f>
        <v>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5">
      <c r="A43" s="39" t="s">
        <v>114</v>
      </c>
      <c r="B43" s="153">
        <f>'S-1 CRATs'!B43</f>
        <v>0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5">
      <c r="A44" s="39" t="s">
        <v>24</v>
      </c>
      <c r="B44" s="71" t="str">
        <f>'S-1 CRATs'!B44</f>
        <v>Total Qualifying Facility (QF) Contract Supply</v>
      </c>
      <c r="C44" s="47">
        <f t="shared" ref="C44:N44" si="6">SUM(C45:C51)</f>
        <v>0</v>
      </c>
      <c r="D44" s="47">
        <f t="shared" si="6"/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  <c r="L44" s="26">
        <f t="shared" si="6"/>
        <v>0</v>
      </c>
      <c r="M44" s="26">
        <f t="shared" si="6"/>
        <v>0</v>
      </c>
      <c r="N44" s="26">
        <f t="shared" si="6"/>
        <v>0</v>
      </c>
    </row>
    <row r="45" spans="1:14" hidden="1" x14ac:dyDescent="0.25">
      <c r="A45" s="39" t="s">
        <v>25</v>
      </c>
      <c r="B45" s="70" t="str">
        <f>'S-1 CRATs'!B45</f>
        <v>Biofuels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idden="1" x14ac:dyDescent="0.25">
      <c r="A46" s="39" t="s">
        <v>26</v>
      </c>
      <c r="B46" s="70" t="str">
        <f>'S-1 CRATs'!B46</f>
        <v>Geothermal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idden="1" x14ac:dyDescent="0.25">
      <c r="A47" s="39" t="s">
        <v>27</v>
      </c>
      <c r="B47" s="70" t="str">
        <f>'S-1 CRATs'!B47</f>
        <v>Small Hydro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idden="1" x14ac:dyDescent="0.25">
      <c r="A48" s="39" t="s">
        <v>115</v>
      </c>
      <c r="B48" s="70" t="str">
        <f>'S-1 CRATs'!B48</f>
        <v>Solar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idden="1" x14ac:dyDescent="0.25">
      <c r="A49" s="39" t="s">
        <v>117</v>
      </c>
      <c r="B49" s="70" t="str">
        <f>'S-1 CRATs'!B49</f>
        <v>Wind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idden="1" x14ac:dyDescent="0.25">
      <c r="A50" s="39" t="s">
        <v>118</v>
      </c>
      <c r="B50" s="72" t="str">
        <f>'S-1 CRATs'!B50</f>
        <v xml:space="preserve">Natural Gas 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idden="1" x14ac:dyDescent="0.25">
      <c r="A51" s="39" t="s">
        <v>119</v>
      </c>
      <c r="B51" s="70" t="str">
        <f>'S-1 CRATs'!B51</f>
        <v>Other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x14ac:dyDescent="0.25">
      <c r="A52" s="32" t="s">
        <v>8</v>
      </c>
      <c r="B52" s="78" t="s">
        <v>133</v>
      </c>
      <c r="C52" s="33" t="s">
        <v>13</v>
      </c>
      <c r="D52" s="34">
        <v>2016</v>
      </c>
      <c r="E52" s="218" t="s">
        <v>15</v>
      </c>
      <c r="F52" s="218" t="s">
        <v>16</v>
      </c>
      <c r="G52" s="219">
        <v>2019</v>
      </c>
      <c r="H52" s="219" t="s">
        <v>58</v>
      </c>
      <c r="I52" s="219" t="s">
        <v>121</v>
      </c>
      <c r="J52" s="219" t="s">
        <v>122</v>
      </c>
      <c r="K52" s="219" t="s">
        <v>126</v>
      </c>
      <c r="L52" s="219" t="s">
        <v>127</v>
      </c>
      <c r="M52" s="219" t="s">
        <v>138</v>
      </c>
      <c r="N52" s="219" t="s">
        <v>139</v>
      </c>
    </row>
    <row r="53" spans="1:14" x14ac:dyDescent="0.25">
      <c r="A53" s="39" t="s">
        <v>28</v>
      </c>
      <c r="B53" s="71" t="s">
        <v>153</v>
      </c>
      <c r="C53" s="47">
        <f t="shared" ref="C53:N53" si="7">SUM(C54:C77)</f>
        <v>2023.8</v>
      </c>
      <c r="D53" s="47">
        <f t="shared" si="7"/>
        <v>1959.2000000000003</v>
      </c>
      <c r="E53" s="26">
        <f t="shared" si="7"/>
        <v>2035.3036822399447</v>
      </c>
      <c r="F53" s="26">
        <f t="shared" si="7"/>
        <v>1985.1615814260358</v>
      </c>
      <c r="G53" s="26">
        <f t="shared" si="7"/>
        <v>2900.317475068231</v>
      </c>
      <c r="H53" s="26">
        <f t="shared" si="7"/>
        <v>3517.8074624425917</v>
      </c>
      <c r="I53" s="26">
        <f t="shared" si="7"/>
        <v>3320.818458338048</v>
      </c>
      <c r="J53" s="26">
        <f t="shared" si="7"/>
        <v>3232.4470572203786</v>
      </c>
      <c r="K53" s="26">
        <f t="shared" si="7"/>
        <v>3231.9924195145277</v>
      </c>
      <c r="L53" s="26">
        <f t="shared" si="7"/>
        <v>3240.0143893304771</v>
      </c>
      <c r="M53" s="26">
        <f t="shared" si="7"/>
        <v>3160.4811597204834</v>
      </c>
      <c r="N53" s="26">
        <f t="shared" si="7"/>
        <v>2985.0319562884788</v>
      </c>
    </row>
    <row r="54" spans="1:14" x14ac:dyDescent="0.25">
      <c r="A54" s="39" t="s">
        <v>29</v>
      </c>
      <c r="B54" s="70" t="s">
        <v>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x14ac:dyDescent="0.25">
      <c r="A55" s="39" t="s">
        <v>30</v>
      </c>
      <c r="B55" s="153" t="str">
        <f>'S-1 CRATs'!B55</f>
        <v>Hydro: WAPA</v>
      </c>
      <c r="C55" s="25">
        <v>0</v>
      </c>
      <c r="D55" s="25">
        <v>0</v>
      </c>
      <c r="E55" s="25">
        <v>23</v>
      </c>
      <c r="F55" s="25">
        <v>23</v>
      </c>
      <c r="G55" s="25">
        <v>23</v>
      </c>
      <c r="H55" s="25">
        <v>23</v>
      </c>
      <c r="I55" s="25">
        <v>23</v>
      </c>
      <c r="J55" s="25">
        <v>23</v>
      </c>
      <c r="K55" s="25">
        <v>23</v>
      </c>
      <c r="L55" s="25">
        <v>23</v>
      </c>
      <c r="M55" s="25">
        <v>23</v>
      </c>
      <c r="N55" s="25">
        <v>23</v>
      </c>
    </row>
    <row r="56" spans="1:14" x14ac:dyDescent="0.25">
      <c r="A56" s="39" t="s">
        <v>31</v>
      </c>
      <c r="B56" s="153" t="str">
        <f>'S-1 CRATs'!B56</f>
        <v>Hydro: Camp Far West</v>
      </c>
      <c r="C56" s="25">
        <v>5.3</v>
      </c>
      <c r="D56" s="25">
        <v>28</v>
      </c>
      <c r="E56" s="25">
        <v>21</v>
      </c>
      <c r="F56" s="25">
        <v>21</v>
      </c>
      <c r="G56" s="25">
        <v>21</v>
      </c>
      <c r="H56" s="25">
        <v>21</v>
      </c>
      <c r="I56" s="25">
        <v>21</v>
      </c>
      <c r="J56" s="25">
        <v>21</v>
      </c>
      <c r="K56" s="25">
        <v>21</v>
      </c>
      <c r="L56" s="25">
        <v>21</v>
      </c>
      <c r="M56" s="25">
        <v>21</v>
      </c>
      <c r="N56" s="25">
        <v>21</v>
      </c>
    </row>
    <row r="57" spans="1:14" x14ac:dyDescent="0.25">
      <c r="A57" s="39" t="s">
        <v>116</v>
      </c>
      <c r="B57" s="153" t="str">
        <f>'S-1 CRATs'!B57</f>
        <v>Hydro: EBMUD (Pardee,Camanche)</v>
      </c>
      <c r="C57" s="25">
        <v>17.3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1:14" x14ac:dyDescent="0.25">
      <c r="A58" s="39" t="s">
        <v>225</v>
      </c>
      <c r="B58" s="153" t="str">
        <f>'S-1 CRATs'!B58</f>
        <v>Wind: PPM/Iberdrola Wind</v>
      </c>
      <c r="C58" s="25">
        <v>132.69999999999999</v>
      </c>
      <c r="D58" s="25">
        <v>97</v>
      </c>
      <c r="E58" s="25">
        <v>127</v>
      </c>
      <c r="F58" s="25">
        <v>127</v>
      </c>
      <c r="G58" s="25">
        <v>127</v>
      </c>
      <c r="H58" s="25">
        <v>127</v>
      </c>
      <c r="I58" s="25">
        <v>126.66379999923998</v>
      </c>
      <c r="J58" s="25">
        <v>126.68253333257999</v>
      </c>
      <c r="K58" s="25">
        <v>126.66379999923998</v>
      </c>
      <c r="L58" s="25">
        <v>126.82063999923997</v>
      </c>
      <c r="M58" s="25">
        <v>58.137666667680001</v>
      </c>
      <c r="N58" s="25">
        <v>0</v>
      </c>
    </row>
    <row r="59" spans="1:14" x14ac:dyDescent="0.25">
      <c r="A59" s="39" t="s">
        <v>226</v>
      </c>
      <c r="B59" s="153" t="str">
        <f>'S-1 CRATs'!B59</f>
        <v>Biomass: Kiefer Landfill</v>
      </c>
      <c r="C59" s="25">
        <v>105.7</v>
      </c>
      <c r="D59" s="25">
        <v>105.7</v>
      </c>
      <c r="E59" s="25">
        <v>109</v>
      </c>
      <c r="F59" s="25">
        <v>109</v>
      </c>
      <c r="G59" s="25">
        <v>109</v>
      </c>
      <c r="H59" s="25">
        <v>109</v>
      </c>
      <c r="I59" s="25">
        <v>116.59200000000001</v>
      </c>
      <c r="J59" s="25">
        <v>116.59200000000001</v>
      </c>
      <c r="K59" s="25">
        <v>116.59200000000001</v>
      </c>
      <c r="L59" s="25">
        <v>116.928</v>
      </c>
      <c r="M59" s="25">
        <v>116.59200000000001</v>
      </c>
      <c r="N59" s="25">
        <v>10.670400000000001</v>
      </c>
    </row>
    <row r="60" spans="1:14" x14ac:dyDescent="0.25">
      <c r="A60" s="39" t="s">
        <v>227</v>
      </c>
      <c r="B60" s="153" t="str">
        <f>'S-1 CRATs'!B60</f>
        <v>Biomass: Simpson</v>
      </c>
      <c r="C60" s="25">
        <v>338.7</v>
      </c>
      <c r="D60" s="25">
        <v>338</v>
      </c>
      <c r="E60" s="25">
        <v>340</v>
      </c>
      <c r="F60" s="25">
        <v>340</v>
      </c>
      <c r="G60" s="25">
        <v>340</v>
      </c>
      <c r="H60" s="25">
        <v>341</v>
      </c>
      <c r="I60" s="25">
        <v>169.52208000000002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</row>
    <row r="61" spans="1:14" x14ac:dyDescent="0.25">
      <c r="A61" s="39" t="s">
        <v>228</v>
      </c>
      <c r="B61" s="153" t="str">
        <f>'S-1 CRATs'!B61</f>
        <v>Biomass: SPI</v>
      </c>
      <c r="C61" s="25">
        <v>122.3</v>
      </c>
      <c r="D61" s="25">
        <v>121.6</v>
      </c>
      <c r="E61" s="25">
        <v>73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</row>
    <row r="62" spans="1:14" x14ac:dyDescent="0.25">
      <c r="A62" s="39" t="s">
        <v>229</v>
      </c>
      <c r="B62" s="153" t="str">
        <f>'S-1 CRATs'!B62</f>
        <v>Biomass: Buena Vista</v>
      </c>
      <c r="C62" s="25">
        <v>108</v>
      </c>
      <c r="D62" s="25">
        <v>17.399999999999999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</row>
    <row r="63" spans="1:14" x14ac:dyDescent="0.25">
      <c r="A63" s="39" t="s">
        <v>230</v>
      </c>
      <c r="B63" s="153" t="str">
        <f>'S-1 CRATs'!B63</f>
        <v>Wind: Solano3</v>
      </c>
      <c r="C63" s="25">
        <v>358.8</v>
      </c>
      <c r="D63" s="25">
        <v>351</v>
      </c>
      <c r="E63" s="25">
        <v>366</v>
      </c>
      <c r="F63" s="25">
        <v>46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</row>
    <row r="64" spans="1:14" x14ac:dyDescent="0.25">
      <c r="A64" s="39" t="s">
        <v>231</v>
      </c>
      <c r="B64" s="153" t="str">
        <f>'S-1 CRATs'!B64</f>
        <v xml:space="preserve">Geothermal: Patua </v>
      </c>
      <c r="C64" s="25">
        <v>116</v>
      </c>
      <c r="D64" s="25">
        <v>107.6</v>
      </c>
      <c r="E64" s="25">
        <v>158</v>
      </c>
      <c r="F64" s="25">
        <v>158</v>
      </c>
      <c r="G64" s="25">
        <v>158</v>
      </c>
      <c r="H64" s="25">
        <v>159</v>
      </c>
      <c r="I64" s="25">
        <v>157.7550371122</v>
      </c>
      <c r="J64" s="25">
        <v>158.24752000000001</v>
      </c>
      <c r="K64" s="25">
        <v>158.24752000000001</v>
      </c>
      <c r="L64" s="25">
        <v>158.76718</v>
      </c>
      <c r="M64" s="25">
        <v>157.7550371122</v>
      </c>
      <c r="N64" s="25">
        <v>158.24752000000001</v>
      </c>
    </row>
    <row r="65" spans="1:14" x14ac:dyDescent="0.25">
      <c r="A65" s="39" t="s">
        <v>232</v>
      </c>
      <c r="B65" s="153" t="str">
        <f>'S-1 CRATs'!B65</f>
        <v>Geothermal: Cal Energy</v>
      </c>
      <c r="C65" s="25">
        <v>0</v>
      </c>
      <c r="D65" s="25"/>
      <c r="E65" s="25">
        <v>38</v>
      </c>
      <c r="F65" s="25">
        <v>74</v>
      </c>
      <c r="G65" s="25">
        <v>137</v>
      </c>
      <c r="H65" s="25">
        <v>199</v>
      </c>
      <c r="I65" s="25">
        <v>187.43972000000005</v>
      </c>
      <c r="J65" s="25">
        <v>186.50227000000001</v>
      </c>
      <c r="K65" s="25">
        <v>185.56933999999995</v>
      </c>
      <c r="L65" s="25">
        <v>184.97781999999998</v>
      </c>
      <c r="M65" s="25">
        <v>183.96095</v>
      </c>
      <c r="N65" s="25">
        <v>183.02956</v>
      </c>
    </row>
    <row r="66" spans="1:14" x14ac:dyDescent="0.25">
      <c r="A66" s="39" t="s">
        <v>233</v>
      </c>
      <c r="B66" s="153" t="str">
        <f>'S-1 CRATs'!B66</f>
        <v>Biogas: Yolo Power</v>
      </c>
      <c r="C66" s="25">
        <v>13.2</v>
      </c>
      <c r="D66" s="25">
        <v>16.899999999999999</v>
      </c>
      <c r="E66" s="25">
        <v>21</v>
      </c>
      <c r="F66" s="25">
        <v>21</v>
      </c>
      <c r="G66" s="25">
        <v>21</v>
      </c>
      <c r="H66" s="25">
        <v>21</v>
      </c>
      <c r="I66" s="25">
        <v>21.024000000000001</v>
      </c>
      <c r="J66" s="25">
        <v>21.024000000000001</v>
      </c>
      <c r="K66" s="25">
        <v>21.024000000000001</v>
      </c>
      <c r="L66" s="25">
        <v>21.081600000000002</v>
      </c>
      <c r="M66" s="25">
        <v>21.024000000000001</v>
      </c>
      <c r="N66" s="25">
        <v>10.425599999999999</v>
      </c>
    </row>
    <row r="67" spans="1:14" x14ac:dyDescent="0.25">
      <c r="A67" s="39" t="s">
        <v>234</v>
      </c>
      <c r="B67" s="153" t="str">
        <f>'S-1 CRATs'!B67</f>
        <v>Biogas: New Hope</v>
      </c>
      <c r="C67" s="25">
        <v>1.4</v>
      </c>
      <c r="D67" s="25">
        <v>1.4</v>
      </c>
      <c r="E67" s="25">
        <v>2</v>
      </c>
      <c r="F67" s="25">
        <v>2</v>
      </c>
      <c r="G67" s="25">
        <v>2</v>
      </c>
      <c r="H67" s="25">
        <v>2</v>
      </c>
      <c r="I67" s="25">
        <v>2</v>
      </c>
      <c r="J67" s="25">
        <v>2</v>
      </c>
      <c r="K67" s="25">
        <v>2</v>
      </c>
      <c r="L67" s="25">
        <v>2</v>
      </c>
      <c r="M67" s="25">
        <v>2</v>
      </c>
      <c r="N67" s="25">
        <v>2</v>
      </c>
    </row>
    <row r="68" spans="1:14" x14ac:dyDescent="0.25">
      <c r="A68" s="39" t="s">
        <v>235</v>
      </c>
      <c r="B68" s="153" t="str">
        <f>'S-1 CRATs'!B68</f>
        <v>Biogas: Santa Cruz Landfill</v>
      </c>
      <c r="C68" s="25">
        <v>9.1</v>
      </c>
      <c r="D68" s="25">
        <v>9.1999999999999993</v>
      </c>
      <c r="E68" s="25">
        <v>12</v>
      </c>
      <c r="F68" s="25">
        <v>12</v>
      </c>
      <c r="G68" s="25">
        <v>12</v>
      </c>
      <c r="H68" s="25">
        <v>12</v>
      </c>
      <c r="I68" s="25">
        <v>12</v>
      </c>
      <c r="J68" s="25">
        <v>12</v>
      </c>
      <c r="K68" s="25">
        <v>12</v>
      </c>
      <c r="L68" s="25">
        <v>12</v>
      </c>
      <c r="M68" s="25">
        <v>12</v>
      </c>
      <c r="N68" s="25">
        <v>12</v>
      </c>
    </row>
    <row r="69" spans="1:14" x14ac:dyDescent="0.25">
      <c r="A69" s="39" t="s">
        <v>236</v>
      </c>
      <c r="B69" s="153" t="str">
        <f>'S-1 CRATs'!B69</f>
        <v>Biogas: Tollennar Dairy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</row>
    <row r="70" spans="1:14" ht="31.5" x14ac:dyDescent="0.25">
      <c r="A70" s="39" t="s">
        <v>237</v>
      </c>
      <c r="B70" s="153" t="str">
        <f>'S-1 CRATs'!B70</f>
        <v>Biogas: Carson, Shell, Timbeline - (@Cosumnes, see Note below)</v>
      </c>
      <c r="C70" s="25">
        <v>468.4</v>
      </c>
      <c r="D70" s="25">
        <v>528.9</v>
      </c>
      <c r="E70" s="25">
        <v>499.30368223994464</v>
      </c>
      <c r="F70" s="25">
        <v>635.16158142603581</v>
      </c>
      <c r="G70" s="25">
        <v>635.31747506823126</v>
      </c>
      <c r="H70" s="25">
        <v>1002.8074624425916</v>
      </c>
      <c r="I70" s="25">
        <v>988.81083122660766</v>
      </c>
      <c r="J70" s="25">
        <v>1071.5402438877984</v>
      </c>
      <c r="K70" s="25">
        <v>1072.2842695152874</v>
      </c>
      <c r="L70" s="25">
        <v>1075.9755593312373</v>
      </c>
      <c r="M70" s="25">
        <v>1073.7947159406035</v>
      </c>
      <c r="N70" s="25">
        <v>1074.5612862884789</v>
      </c>
    </row>
    <row r="71" spans="1:14" x14ac:dyDescent="0.25">
      <c r="A71" s="39" t="s">
        <v>238</v>
      </c>
      <c r="B71" s="153" t="str">
        <f>'S-1 CRATs'!B71</f>
        <v>Biogas: Van Steyn</v>
      </c>
      <c r="C71" s="25">
        <v>0.1</v>
      </c>
      <c r="D71" s="25">
        <v>0.6</v>
      </c>
      <c r="E71" s="25">
        <v>1</v>
      </c>
      <c r="F71" s="25">
        <v>1</v>
      </c>
      <c r="G71" s="25">
        <v>1</v>
      </c>
      <c r="H71" s="25">
        <v>1</v>
      </c>
      <c r="I71" s="25">
        <v>1</v>
      </c>
      <c r="J71" s="25">
        <v>1</v>
      </c>
      <c r="K71" s="25">
        <v>1</v>
      </c>
      <c r="L71" s="25">
        <v>1</v>
      </c>
      <c r="M71" s="25">
        <v>1</v>
      </c>
      <c r="N71" s="25">
        <v>1</v>
      </c>
    </row>
    <row r="72" spans="1:14" x14ac:dyDescent="0.25">
      <c r="A72" s="39" t="s">
        <v>239</v>
      </c>
      <c r="B72" s="153" t="str">
        <f>'S-1 CRATs'!B72</f>
        <v>Biogas: Van Warmerdam</v>
      </c>
      <c r="C72" s="25">
        <v>1.6</v>
      </c>
      <c r="D72" s="25">
        <v>1.8</v>
      </c>
      <c r="E72" s="25">
        <v>2</v>
      </c>
      <c r="F72" s="25">
        <v>2</v>
      </c>
      <c r="G72" s="25">
        <v>2</v>
      </c>
      <c r="H72" s="25">
        <v>2</v>
      </c>
      <c r="I72" s="25">
        <v>2</v>
      </c>
      <c r="J72" s="25">
        <v>2</v>
      </c>
      <c r="K72" s="25">
        <v>2</v>
      </c>
      <c r="L72" s="25">
        <v>2</v>
      </c>
      <c r="M72" s="25">
        <v>2</v>
      </c>
      <c r="N72" s="25">
        <v>2</v>
      </c>
    </row>
    <row r="73" spans="1:14" x14ac:dyDescent="0.25">
      <c r="A73" s="39" t="s">
        <v>240</v>
      </c>
      <c r="B73" s="153" t="str">
        <f>'S-1 CRATs'!B73</f>
        <v>Solar PV: FIT</v>
      </c>
      <c r="C73" s="25">
        <v>225.2</v>
      </c>
      <c r="D73" s="25">
        <v>221.4</v>
      </c>
      <c r="E73" s="25">
        <v>216</v>
      </c>
      <c r="F73" s="25">
        <v>215</v>
      </c>
      <c r="G73" s="25">
        <v>214</v>
      </c>
      <c r="H73" s="25">
        <v>213</v>
      </c>
      <c r="I73" s="25">
        <v>212.12709999999996</v>
      </c>
      <c r="J73" s="25">
        <v>210.97460000000004</v>
      </c>
      <c r="K73" s="25">
        <v>210.72760000000002</v>
      </c>
      <c r="L73" s="25">
        <v>209.77970000000002</v>
      </c>
      <c r="M73" s="25">
        <v>208.33289999999997</v>
      </c>
      <c r="N73" s="25">
        <v>207.21369999999999</v>
      </c>
    </row>
    <row r="74" spans="1:14" x14ac:dyDescent="0.25">
      <c r="A74" s="39" t="s">
        <v>241</v>
      </c>
      <c r="B74" s="153" t="str">
        <f>'S-1 CRATs'!B74</f>
        <v>Solar PV: Sholar Share (enXco, Reccurent)</v>
      </c>
      <c r="C74" s="25">
        <v>0</v>
      </c>
      <c r="D74" s="25">
        <v>0</v>
      </c>
      <c r="E74" s="25">
        <v>2</v>
      </c>
      <c r="F74" s="25">
        <v>174</v>
      </c>
      <c r="G74" s="25">
        <v>173</v>
      </c>
      <c r="H74" s="25">
        <v>172</v>
      </c>
      <c r="I74" s="25">
        <v>172</v>
      </c>
      <c r="J74" s="25">
        <v>172</v>
      </c>
      <c r="K74" s="25">
        <v>172</v>
      </c>
      <c r="L74" s="25">
        <v>172</v>
      </c>
      <c r="M74" s="25">
        <v>172</v>
      </c>
      <c r="N74" s="25">
        <v>172</v>
      </c>
    </row>
    <row r="75" spans="1:14" x14ac:dyDescent="0.25">
      <c r="A75" s="39" t="s">
        <v>242</v>
      </c>
      <c r="B75" s="153" t="str">
        <f>'S-1 CRATs'!B75</f>
        <v>Solar PV: Sutter Landing</v>
      </c>
      <c r="C75" s="25">
        <v>0</v>
      </c>
      <c r="D75" s="25">
        <v>2.2000000000000002</v>
      </c>
      <c r="E75" s="25">
        <v>2</v>
      </c>
      <c r="F75" s="25">
        <v>2</v>
      </c>
      <c r="G75" s="25">
        <v>2</v>
      </c>
      <c r="H75" s="25">
        <v>2</v>
      </c>
      <c r="I75" s="25">
        <v>2</v>
      </c>
      <c r="J75" s="25">
        <v>2</v>
      </c>
      <c r="K75" s="25">
        <v>2</v>
      </c>
      <c r="L75" s="25">
        <v>2</v>
      </c>
      <c r="M75" s="25">
        <v>2</v>
      </c>
      <c r="N75" s="25">
        <v>2</v>
      </c>
    </row>
    <row r="76" spans="1:14" x14ac:dyDescent="0.25">
      <c r="A76" s="39" t="s">
        <v>243</v>
      </c>
      <c r="B76" s="153" t="str">
        <f>'S-1 CRATs'!B76</f>
        <v>Solar PV: Rancho Seco (PV1 and 2)</v>
      </c>
      <c r="C76" s="25">
        <v>0</v>
      </c>
      <c r="D76" s="25">
        <v>10.5</v>
      </c>
      <c r="E76" s="25">
        <v>23</v>
      </c>
      <c r="F76" s="25">
        <v>23</v>
      </c>
      <c r="G76" s="25">
        <v>28</v>
      </c>
      <c r="H76" s="25">
        <v>211</v>
      </c>
      <c r="I76" s="25">
        <v>211</v>
      </c>
      <c r="J76" s="25">
        <v>211</v>
      </c>
      <c r="K76" s="25">
        <v>211</v>
      </c>
      <c r="L76" s="25">
        <v>211</v>
      </c>
      <c r="M76" s="25">
        <v>211</v>
      </c>
      <c r="N76" s="25">
        <v>211</v>
      </c>
    </row>
    <row r="77" spans="1:14" x14ac:dyDescent="0.25">
      <c r="A77" s="39" t="s">
        <v>473</v>
      </c>
      <c r="B77" s="153" t="str">
        <f>'S-1 CRATs'!B77</f>
        <v>Wind: Grady</v>
      </c>
      <c r="C77" s="25">
        <v>0</v>
      </c>
      <c r="D77" s="25">
        <v>0</v>
      </c>
      <c r="E77" s="25">
        <v>0</v>
      </c>
      <c r="F77" s="25">
        <v>0</v>
      </c>
      <c r="G77" s="25">
        <v>895</v>
      </c>
      <c r="H77" s="25">
        <v>900</v>
      </c>
      <c r="I77" s="25">
        <v>894.88388999999995</v>
      </c>
      <c r="J77" s="25">
        <v>894.88388999999995</v>
      </c>
      <c r="K77" s="25">
        <v>894.88388999999995</v>
      </c>
      <c r="L77" s="25">
        <v>899.68388999999991</v>
      </c>
      <c r="M77" s="25">
        <v>894.88388999999995</v>
      </c>
      <c r="N77" s="25">
        <v>894.88388999999995</v>
      </c>
    </row>
    <row r="78" spans="1:14" x14ac:dyDescent="0.25">
      <c r="A78" s="39" t="s">
        <v>32</v>
      </c>
      <c r="B78" s="71" t="s">
        <v>154</v>
      </c>
      <c r="C78" s="46">
        <f t="shared" ref="C78:N78" si="8">SUM(C79:C83)</f>
        <v>557.9</v>
      </c>
      <c r="D78" s="46">
        <f t="shared" si="8"/>
        <v>704.7</v>
      </c>
      <c r="E78" s="26">
        <f t="shared" si="8"/>
        <v>751</v>
      </c>
      <c r="F78" s="26">
        <f t="shared" si="8"/>
        <v>751</v>
      </c>
      <c r="G78" s="26">
        <f t="shared" si="8"/>
        <v>751</v>
      </c>
      <c r="H78" s="26">
        <f t="shared" si="8"/>
        <v>751</v>
      </c>
      <c r="I78" s="26">
        <f t="shared" si="8"/>
        <v>736.70991487638003</v>
      </c>
      <c r="J78" s="26">
        <f t="shared" si="8"/>
        <v>736.75760379918006</v>
      </c>
      <c r="K78" s="26">
        <f t="shared" si="8"/>
        <v>736.76732332252993</v>
      </c>
      <c r="L78" s="26">
        <f t="shared" si="8"/>
        <v>736.76591582867002</v>
      </c>
      <c r="M78" s="26">
        <f t="shared" si="8"/>
        <v>722.38185409535004</v>
      </c>
      <c r="N78" s="26">
        <f t="shared" si="8"/>
        <v>722.37500004972003</v>
      </c>
    </row>
    <row r="79" spans="1:14" x14ac:dyDescent="0.25">
      <c r="A79" s="39" t="s">
        <v>33</v>
      </c>
      <c r="B79" s="73" t="str">
        <f>'S-1 CRATs'!B79</f>
        <v>Non-Renewable DG Supply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ht="27.6" customHeight="1" x14ac:dyDescent="0.25">
      <c r="A80" s="39" t="s">
        <v>478</v>
      </c>
      <c r="B80" s="153" t="str">
        <f>'S-1 CRATs'!B80</f>
        <v>Hydro: WAPA</v>
      </c>
      <c r="C80" s="25">
        <v>444.3</v>
      </c>
      <c r="D80" s="25">
        <v>581</v>
      </c>
      <c r="E80" s="25">
        <v>710</v>
      </c>
      <c r="F80" s="25">
        <v>710</v>
      </c>
      <c r="G80" s="25">
        <v>710</v>
      </c>
      <c r="H80" s="25">
        <v>710</v>
      </c>
      <c r="I80" s="25">
        <v>695.70991487638003</v>
      </c>
      <c r="J80" s="25">
        <v>695.75760379918006</v>
      </c>
      <c r="K80" s="25">
        <v>695.76732332252993</v>
      </c>
      <c r="L80" s="25">
        <v>695.76591582867002</v>
      </c>
      <c r="M80" s="25">
        <v>681.38185409535004</v>
      </c>
      <c r="N80" s="25">
        <v>681.37500004972003</v>
      </c>
    </row>
    <row r="81" spans="1:15" ht="27" customHeight="1" x14ac:dyDescent="0.25">
      <c r="A81" s="39" t="s">
        <v>34</v>
      </c>
      <c r="B81" s="153" t="str">
        <f>'S-1 CRATs'!B81</f>
        <v>WAPA Customer Allocation (Wheeling)</v>
      </c>
      <c r="C81" s="25">
        <v>25.4</v>
      </c>
      <c r="D81" s="25">
        <v>33</v>
      </c>
      <c r="E81" s="25">
        <v>41</v>
      </c>
      <c r="F81" s="25">
        <v>41</v>
      </c>
      <c r="G81" s="25">
        <v>41</v>
      </c>
      <c r="H81" s="25">
        <v>41</v>
      </c>
      <c r="I81" s="25">
        <v>41</v>
      </c>
      <c r="J81" s="25">
        <v>41</v>
      </c>
      <c r="K81" s="25">
        <v>41</v>
      </c>
      <c r="L81" s="25">
        <v>41</v>
      </c>
      <c r="M81" s="25">
        <v>41</v>
      </c>
      <c r="N81" s="25">
        <v>41</v>
      </c>
    </row>
    <row r="82" spans="1:15" ht="27" customHeight="1" x14ac:dyDescent="0.25">
      <c r="A82" s="39" t="s">
        <v>35</v>
      </c>
      <c r="B82" s="153" t="str">
        <f>'S-1 CRATs'!B82</f>
        <v>Natural Gas: UC Med Center</v>
      </c>
      <c r="C82" s="25">
        <v>88.2</v>
      </c>
      <c r="D82" s="25">
        <v>90.7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</row>
    <row r="83" spans="1:15" x14ac:dyDescent="0.25">
      <c r="A83" s="39" t="s">
        <v>70</v>
      </c>
      <c r="B83" s="153">
        <f>'S-1 CRATs'!B83</f>
        <v>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x14ac:dyDescent="0.25">
      <c r="A84" s="39">
        <v>20</v>
      </c>
      <c r="B84" s="71" t="s">
        <v>177</v>
      </c>
      <c r="C84" s="25"/>
      <c r="D84" s="25"/>
      <c r="E84" s="25">
        <v>1224</v>
      </c>
      <c r="F84" s="25">
        <v>652</v>
      </c>
      <c r="G84" s="25">
        <v>-331</v>
      </c>
      <c r="H84" s="25">
        <v>-691</v>
      </c>
      <c r="I84" s="25">
        <v>-195</v>
      </c>
      <c r="J84" s="25">
        <v>-172</v>
      </c>
      <c r="K84" s="25">
        <v>-265</v>
      </c>
      <c r="L84" s="25">
        <v>-345</v>
      </c>
      <c r="M84" s="25">
        <v>-283</v>
      </c>
      <c r="N84" s="25">
        <v>-269</v>
      </c>
    </row>
    <row r="85" spans="1:15" x14ac:dyDescent="0.25">
      <c r="A85" s="41"/>
      <c r="B85" s="79"/>
      <c r="C85" s="42"/>
      <c r="D85" s="42"/>
      <c r="E85" s="43"/>
      <c r="F85" s="43"/>
      <c r="G85" s="44"/>
      <c r="H85" s="44"/>
      <c r="I85" s="44"/>
      <c r="J85" s="44"/>
      <c r="K85" s="44"/>
      <c r="L85" s="44"/>
      <c r="M85" s="44"/>
      <c r="N85" s="44"/>
    </row>
    <row r="86" spans="1:15" x14ac:dyDescent="0.25">
      <c r="A86" s="7"/>
      <c r="B86" s="71" t="s">
        <v>105</v>
      </c>
      <c r="C86" s="45"/>
      <c r="D86" s="45"/>
      <c r="E86" s="27"/>
      <c r="F86" s="27"/>
      <c r="G86" s="12"/>
      <c r="H86" s="12"/>
      <c r="I86" s="12"/>
      <c r="J86" s="12"/>
      <c r="K86" s="12"/>
      <c r="L86" s="12"/>
      <c r="M86" s="12"/>
      <c r="N86" s="12"/>
    </row>
    <row r="87" spans="1:15" x14ac:dyDescent="0.25">
      <c r="A87" s="7">
        <v>21</v>
      </c>
      <c r="B87" s="71" t="s">
        <v>155</v>
      </c>
      <c r="C87" s="26">
        <f t="shared" ref="C87:N87" si="9">C28+C34+C37+C40+C44+C53+C78+C84</f>
        <v>9135.9999999999982</v>
      </c>
      <c r="D87" s="26">
        <f t="shared" si="9"/>
        <v>10227</v>
      </c>
      <c r="E87" s="26">
        <f t="shared" si="9"/>
        <v>10853.929073851261</v>
      </c>
      <c r="F87" s="26">
        <f t="shared" si="9"/>
        <v>10794.347731620101</v>
      </c>
      <c r="G87" s="26">
        <f t="shared" si="9"/>
        <v>10708.57547340565</v>
      </c>
      <c r="H87" s="26">
        <f t="shared" si="9"/>
        <v>10678.295966579819</v>
      </c>
      <c r="I87" s="26">
        <f t="shared" si="9"/>
        <v>10747.691937722328</v>
      </c>
      <c r="J87" s="26">
        <f t="shared" si="9"/>
        <v>10674.86742693865</v>
      </c>
      <c r="K87" s="26">
        <f t="shared" si="9"/>
        <v>10616.562483457141</v>
      </c>
      <c r="L87" s="26">
        <f t="shared" si="9"/>
        <v>10547.911177097809</v>
      </c>
      <c r="M87" s="26">
        <f t="shared" si="9"/>
        <v>10525.342477197322</v>
      </c>
      <c r="N87" s="26">
        <f t="shared" si="9"/>
        <v>10508.79005944137</v>
      </c>
    </row>
    <row r="88" spans="1:15" x14ac:dyDescent="0.25">
      <c r="A88" s="7">
        <v>22</v>
      </c>
      <c r="B88" s="71" t="s">
        <v>149</v>
      </c>
      <c r="C88" s="26">
        <f t="shared" ref="C88:N88" si="10">C25</f>
        <v>0</v>
      </c>
      <c r="D88" s="26">
        <f t="shared" si="10"/>
        <v>0</v>
      </c>
      <c r="E88" s="26">
        <f t="shared" si="10"/>
        <v>10854.343909304371</v>
      </c>
      <c r="F88" s="26">
        <f t="shared" si="10"/>
        <v>10793.959809829488</v>
      </c>
      <c r="G88" s="26">
        <f t="shared" si="10"/>
        <v>10708.403215190183</v>
      </c>
      <c r="H88" s="26">
        <f t="shared" si="10"/>
        <v>10678.140450796967</v>
      </c>
      <c r="I88" s="26">
        <f t="shared" si="10"/>
        <v>10747.789867421619</v>
      </c>
      <c r="J88" s="26">
        <f t="shared" si="10"/>
        <v>10674.952290209076</v>
      </c>
      <c r="K88" s="26">
        <f t="shared" si="10"/>
        <v>10616.187966209533</v>
      </c>
      <c r="L88" s="26">
        <f t="shared" si="10"/>
        <v>10548.130562868229</v>
      </c>
      <c r="M88" s="26">
        <f t="shared" si="10"/>
        <v>10525.013957415551</v>
      </c>
      <c r="N88" s="26">
        <f t="shared" si="10"/>
        <v>10508.381294495312</v>
      </c>
    </row>
    <row r="89" spans="1:15" x14ac:dyDescent="0.25">
      <c r="A89" s="17">
        <v>23</v>
      </c>
      <c r="B89" s="74" t="s">
        <v>156</v>
      </c>
      <c r="C89" s="62"/>
      <c r="D89" s="62"/>
      <c r="E89" s="26">
        <f>E87-E88</f>
        <v>-0.41483545310984482</v>
      </c>
      <c r="F89" s="26">
        <f>F87-F88</f>
        <v>0.3879217906123813</v>
      </c>
      <c r="G89" s="26">
        <f t="shared" ref="G89:N89" si="11">G87-G88</f>
        <v>0.17225821546708175</v>
      </c>
      <c r="H89" s="26">
        <f t="shared" si="11"/>
        <v>0.1555157828515803</v>
      </c>
      <c r="I89" s="26">
        <f t="shared" si="11"/>
        <v>-9.7929699291853467E-2</v>
      </c>
      <c r="J89" s="26">
        <f t="shared" si="11"/>
        <v>-8.4863270425557857E-2</v>
      </c>
      <c r="K89" s="26">
        <f t="shared" si="11"/>
        <v>0.37451724760830984</v>
      </c>
      <c r="L89" s="26">
        <f t="shared" si="11"/>
        <v>-0.2193857704205584</v>
      </c>
      <c r="M89" s="26">
        <f t="shared" si="11"/>
        <v>0.32851978177131969</v>
      </c>
      <c r="N89" s="26">
        <f t="shared" si="11"/>
        <v>0.40876494605799962</v>
      </c>
    </row>
    <row r="90" spans="1:15" x14ac:dyDescent="0.25">
      <c r="A90" s="17">
        <v>24</v>
      </c>
      <c r="B90" s="70" t="s">
        <v>157</v>
      </c>
      <c r="C90" s="61"/>
      <c r="D90" s="61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5" x14ac:dyDescent="0.25">
      <c r="A91" s="17">
        <v>25</v>
      </c>
      <c r="B91" s="70" t="s">
        <v>158</v>
      </c>
      <c r="C91" s="61"/>
      <c r="D91" s="61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5" x14ac:dyDescent="0.25">
      <c r="A92" s="41"/>
      <c r="B92" s="79"/>
      <c r="C92" s="42"/>
      <c r="D92" s="42"/>
      <c r="E92" s="43"/>
      <c r="F92" s="43"/>
      <c r="G92" s="44"/>
      <c r="H92" s="44"/>
      <c r="I92" s="44"/>
      <c r="J92" s="44"/>
      <c r="K92" s="44"/>
      <c r="L92" s="44"/>
      <c r="M92" s="44"/>
      <c r="N92" s="44"/>
    </row>
    <row r="93" spans="1:15" x14ac:dyDescent="0.25">
      <c r="A93" s="59" t="s">
        <v>8</v>
      </c>
      <c r="B93" s="75" t="s">
        <v>69</v>
      </c>
      <c r="C93" s="51"/>
      <c r="D93" s="51"/>
    </row>
    <row r="94" spans="1:15" ht="31.5" x14ac:dyDescent="0.25">
      <c r="A94" s="60" t="s">
        <v>108</v>
      </c>
      <c r="B94" s="70" t="s">
        <v>245</v>
      </c>
      <c r="C94" s="23"/>
      <c r="D94" s="23"/>
      <c r="E94" s="23"/>
      <c r="F94" s="23"/>
      <c r="G94" s="5"/>
      <c r="O94" s="8"/>
    </row>
    <row r="95" spans="1:15" x14ac:dyDescent="0.25">
      <c r="A95" s="60" t="s">
        <v>238</v>
      </c>
      <c r="B95" s="70" t="s">
        <v>477</v>
      </c>
      <c r="C95" s="23"/>
      <c r="D95" s="23"/>
      <c r="E95" s="23"/>
      <c r="F95" s="23"/>
      <c r="G95" s="5"/>
      <c r="O95" s="8"/>
    </row>
    <row r="96" spans="1:15" x14ac:dyDescent="0.25">
      <c r="A96" s="51"/>
      <c r="B96" s="167"/>
    </row>
    <row r="97" spans="1:5" x14ac:dyDescent="0.25">
      <c r="C97" s="2"/>
      <c r="D97" s="2"/>
      <c r="E97" s="2"/>
    </row>
    <row r="98" spans="1:5" x14ac:dyDescent="0.25">
      <c r="A98" s="51"/>
      <c r="B98" s="158"/>
      <c r="C98" s="2"/>
      <c r="D98" s="2"/>
      <c r="E98" s="2"/>
    </row>
    <row r="99" spans="1:5" x14ac:dyDescent="0.25">
      <c r="A99" s="51"/>
      <c r="B99" s="158"/>
      <c r="C99" s="2"/>
      <c r="D99" s="2"/>
      <c r="E99" s="2"/>
    </row>
    <row r="100" spans="1:5" x14ac:dyDescent="0.25">
      <c r="A100" s="51"/>
      <c r="B100" s="158"/>
      <c r="C100" s="2"/>
      <c r="D100" s="2"/>
      <c r="E100" s="2"/>
    </row>
    <row r="101" spans="1:5" x14ac:dyDescent="0.25">
      <c r="A101" s="51"/>
      <c r="B101" s="158"/>
      <c r="C101" s="2"/>
      <c r="D101" s="2"/>
      <c r="E101" s="2"/>
    </row>
    <row r="102" spans="1:5" x14ac:dyDescent="0.25">
      <c r="A102" s="51"/>
      <c r="B102" s="158"/>
      <c r="C102" s="2"/>
      <c r="D102" s="2"/>
      <c r="E102" s="2"/>
    </row>
    <row r="103" spans="1:5" x14ac:dyDescent="0.25">
      <c r="A103" s="51"/>
      <c r="B103" s="158"/>
      <c r="C103" s="2"/>
      <c r="D103" s="2"/>
      <c r="E103" s="2"/>
    </row>
    <row r="104" spans="1:5" x14ac:dyDescent="0.25">
      <c r="A104" s="51"/>
      <c r="B104" s="158"/>
      <c r="C104" s="2"/>
      <c r="D104" s="2"/>
      <c r="E104" s="2"/>
    </row>
    <row r="105" spans="1:5" x14ac:dyDescent="0.25">
      <c r="A105" s="51"/>
      <c r="B105" s="158"/>
      <c r="C105" s="2"/>
      <c r="D105" s="2"/>
      <c r="E105" s="2"/>
    </row>
    <row r="106" spans="1:5" x14ac:dyDescent="0.25">
      <c r="A106" s="51"/>
      <c r="B106" s="158"/>
      <c r="C106" s="2"/>
      <c r="D106" s="2"/>
      <c r="E106" s="2"/>
    </row>
    <row r="107" spans="1:5" x14ac:dyDescent="0.25">
      <c r="A107" s="51"/>
      <c r="B107" s="158"/>
      <c r="C107" s="2"/>
      <c r="D107" s="2"/>
      <c r="E107" s="2"/>
    </row>
    <row r="108" spans="1:5" x14ac:dyDescent="0.25">
      <c r="A108" s="51"/>
      <c r="B108" s="158"/>
      <c r="C108" s="2"/>
      <c r="D108" s="2"/>
      <c r="E108" s="2"/>
    </row>
    <row r="109" spans="1:5" x14ac:dyDescent="0.25">
      <c r="A109" s="51"/>
      <c r="B109" s="158"/>
      <c r="C109" s="2"/>
      <c r="D109" s="2"/>
      <c r="E109" s="2"/>
    </row>
    <row r="110" spans="1:5" x14ac:dyDescent="0.25">
      <c r="C110" s="2"/>
      <c r="D110" s="2"/>
      <c r="E110" s="2"/>
    </row>
    <row r="111" spans="1:5" x14ac:dyDescent="0.25">
      <c r="C111" s="2"/>
      <c r="D111" s="2"/>
      <c r="E111" s="2"/>
    </row>
    <row r="112" spans="1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</sheetData>
  <customSheetViews>
    <customSheetView guid="{E53FAAE4-DC2A-4306-B729-FA30C476A7AE}" scale="70" showPageBreaks="1" showGridLines="0" fitToPage="1" hiddenRows="1" topLeftCell="A32">
      <selection activeCell="B56" sqref="B56"/>
      <pageMargins left="0.5" right="0.5" top="0.5" bottom="0.5" header="0.5" footer="0.5"/>
      <printOptions horizontalCentered="1"/>
      <pageSetup scale="56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56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62"/>
  <sheetViews>
    <sheetView showGridLines="0" topLeftCell="L22" zoomScale="90" zoomScaleNormal="90" zoomScaleSheetLayoutView="70" workbookViewId="0">
      <selection activeCell="D9" sqref="D9"/>
    </sheetView>
  </sheetViews>
  <sheetFormatPr defaultColWidth="23.125" defaultRowHeight="15.75" x14ac:dyDescent="0.25"/>
  <cols>
    <col min="1" max="1" width="7" style="103" customWidth="1"/>
    <col min="2" max="2" width="54.125" style="103" bestFit="1" customWidth="1"/>
    <col min="3" max="3" width="14.75" style="70" bestFit="1" customWidth="1"/>
    <col min="4" max="4" width="20.25" style="103" customWidth="1"/>
    <col min="5" max="5" width="19.375" style="105" customWidth="1"/>
    <col min="6" max="6" width="28.875" style="105" customWidth="1"/>
    <col min="7" max="7" width="20.375" style="105" customWidth="1"/>
    <col min="8" max="8" width="23.375" style="105" customWidth="1"/>
    <col min="9" max="9" width="29" style="105" bestFit="1" customWidth="1"/>
    <col min="10" max="10" width="24" style="105" customWidth="1"/>
    <col min="11" max="11" width="19.125" style="105" customWidth="1"/>
    <col min="12" max="12" width="7.375" style="105" bestFit="1" customWidth="1"/>
    <col min="13" max="13" width="25.5" style="105" customWidth="1"/>
    <col min="14" max="14" width="31.5" style="105" bestFit="1" customWidth="1"/>
    <col min="15" max="15" width="17.5" style="105" customWidth="1"/>
    <col min="16" max="16" width="19.25" style="103" bestFit="1" customWidth="1"/>
    <col min="17" max="17" width="20.375" style="103" customWidth="1"/>
    <col min="18" max="18" width="14.875" style="103" customWidth="1"/>
    <col min="19" max="19" width="20" style="103" bestFit="1" customWidth="1"/>
    <col min="20" max="20" width="13.375" style="103" bestFit="1" customWidth="1"/>
    <col min="21" max="21" width="20.5" style="103" customWidth="1"/>
    <col min="22" max="23" width="8.875" style="103" bestFit="1" customWidth="1"/>
    <col min="24" max="27" width="23.125" style="103"/>
    <col min="29" max="16384" width="23.125" style="103"/>
  </cols>
  <sheetData>
    <row r="1" spans="1:33" s="127" customFormat="1" x14ac:dyDescent="0.25">
      <c r="B1" s="125" t="s">
        <v>129</v>
      </c>
      <c r="C1" s="67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33" s="127" customFormat="1" x14ac:dyDescent="0.25">
      <c r="B2" s="125" t="s">
        <v>130</v>
      </c>
      <c r="C2" s="67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33" s="128" customFormat="1" ht="15.75" customHeight="1" x14ac:dyDescent="0.25">
      <c r="B3" s="117" t="s">
        <v>131</v>
      </c>
      <c r="E3" s="126"/>
      <c r="F3" s="126"/>
      <c r="G3" s="126"/>
      <c r="H3" s="126"/>
      <c r="I3" s="129"/>
      <c r="J3" s="129"/>
      <c r="K3" s="129"/>
      <c r="L3" s="129"/>
      <c r="M3" s="129"/>
      <c r="N3" s="129"/>
      <c r="O3" s="129"/>
      <c r="P3" s="130"/>
      <c r="Q3" s="130"/>
      <c r="R3" s="130"/>
      <c r="S3" s="130"/>
    </row>
    <row r="4" spans="1:33" s="128" customFormat="1" ht="15.75" customHeight="1" x14ac:dyDescent="0.25">
      <c r="B4" s="131" t="s">
        <v>141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33" s="128" customFormat="1" ht="15.75" customHeight="1" x14ac:dyDescent="0.25">
      <c r="B5" s="125" t="s">
        <v>192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33" s="128" customFormat="1" ht="15.75" customHeight="1" x14ac:dyDescent="0.25">
      <c r="B6" s="132" t="str">
        <f>'Admin Info'!B6</f>
        <v>LSE Name on Admin Tab</v>
      </c>
      <c r="I6" s="142"/>
      <c r="J6" s="142"/>
      <c r="K6" s="142"/>
      <c r="L6" s="142"/>
      <c r="M6" s="142"/>
      <c r="N6" s="142"/>
      <c r="O6" s="142"/>
      <c r="P6" s="143"/>
      <c r="Q6" s="143"/>
      <c r="R6" s="143"/>
      <c r="S6" s="143"/>
      <c r="T6" s="143"/>
      <c r="U6" s="130"/>
      <c r="V6" s="129"/>
    </row>
    <row r="7" spans="1:33" s="133" customFormat="1" x14ac:dyDescent="0.25">
      <c r="B7" s="150" t="str">
        <f>'S-1 CRATs'!B8</f>
        <v>Where cell specifies more than one datum, separate data with a semicolon.</v>
      </c>
      <c r="C7" s="151"/>
      <c r="E7" s="135" t="s">
        <v>59</v>
      </c>
      <c r="F7" s="135"/>
      <c r="G7" s="135"/>
      <c r="H7" s="135"/>
      <c r="I7" s="144"/>
      <c r="J7" s="144"/>
      <c r="K7" s="144"/>
      <c r="L7" s="144"/>
      <c r="M7" s="144"/>
      <c r="N7" s="144"/>
      <c r="O7" s="144"/>
      <c r="P7" s="145"/>
      <c r="Q7" s="145"/>
      <c r="R7" s="145"/>
      <c r="S7" s="145"/>
      <c r="T7" s="145"/>
    </row>
    <row r="8" spans="1:33" s="148" customFormat="1" ht="47.25" x14ac:dyDescent="0.25">
      <c r="A8" s="146" t="s">
        <v>165</v>
      </c>
      <c r="B8" s="146" t="s">
        <v>100</v>
      </c>
      <c r="C8" s="146" t="s">
        <v>45</v>
      </c>
      <c r="D8" s="146" t="s">
        <v>11</v>
      </c>
      <c r="E8" s="146" t="s">
        <v>181</v>
      </c>
      <c r="F8" s="146" t="s">
        <v>194</v>
      </c>
      <c r="G8" s="146" t="s">
        <v>193</v>
      </c>
      <c r="H8" s="146" t="s">
        <v>195</v>
      </c>
      <c r="I8" s="146" t="s">
        <v>182</v>
      </c>
      <c r="J8" s="146" t="s">
        <v>183</v>
      </c>
      <c r="K8" s="146" t="s">
        <v>184</v>
      </c>
      <c r="L8" s="146" t="s">
        <v>185</v>
      </c>
      <c r="M8" s="146" t="s">
        <v>186</v>
      </c>
      <c r="N8" s="147" t="s">
        <v>187</v>
      </c>
      <c r="O8" s="147" t="s">
        <v>188</v>
      </c>
      <c r="P8" s="146" t="s">
        <v>178</v>
      </c>
      <c r="Q8" s="146" t="s">
        <v>189</v>
      </c>
      <c r="R8" s="146" t="s">
        <v>190</v>
      </c>
      <c r="S8" s="146" t="s">
        <v>191</v>
      </c>
      <c r="T8" s="146" t="s">
        <v>9</v>
      </c>
      <c r="U8" s="146" t="s">
        <v>10</v>
      </c>
      <c r="V8" s="146" t="s">
        <v>123</v>
      </c>
      <c r="W8" s="146" t="s">
        <v>124</v>
      </c>
      <c r="X8" s="146"/>
      <c r="Y8" s="146"/>
      <c r="AA8" s="146"/>
      <c r="AC8" s="146"/>
      <c r="AD8" s="146"/>
      <c r="AE8" s="146"/>
      <c r="AF8" s="146"/>
      <c r="AG8" s="146"/>
    </row>
    <row r="9" spans="1:33" ht="47.25" x14ac:dyDescent="0.25">
      <c r="A9" s="168" t="s">
        <v>30</v>
      </c>
      <c r="B9" s="159" t="str">
        <f>'S-1 CRATs'!B55</f>
        <v>Hydro: WAPA</v>
      </c>
      <c r="C9" s="160" t="s">
        <v>307</v>
      </c>
      <c r="D9" s="159" t="s">
        <v>276</v>
      </c>
      <c r="E9" s="161" t="s">
        <v>308</v>
      </c>
      <c r="F9" s="161" t="s">
        <v>250</v>
      </c>
      <c r="G9" s="161" t="s">
        <v>250</v>
      </c>
      <c r="H9" s="161" t="s">
        <v>250</v>
      </c>
      <c r="I9" s="161" t="s">
        <v>252</v>
      </c>
      <c r="J9" s="161" t="s">
        <v>309</v>
      </c>
      <c r="K9" s="161" t="s">
        <v>310</v>
      </c>
      <c r="L9" s="161"/>
      <c r="M9" s="161" t="s">
        <v>311</v>
      </c>
      <c r="N9" s="161">
        <v>38353</v>
      </c>
      <c r="O9" s="161">
        <v>45657</v>
      </c>
      <c r="P9" s="159" t="s">
        <v>312</v>
      </c>
      <c r="Q9" s="159" t="s">
        <v>300</v>
      </c>
      <c r="R9" s="159" t="s">
        <v>258</v>
      </c>
      <c r="S9" s="159" t="s">
        <v>313</v>
      </c>
      <c r="T9" s="159" t="s">
        <v>259</v>
      </c>
      <c r="U9" s="159"/>
      <c r="V9" s="159" t="s">
        <v>314</v>
      </c>
    </row>
    <row r="10" spans="1:33" ht="15.75" customHeight="1" x14ac:dyDescent="0.25">
      <c r="A10" s="168" t="s">
        <v>31</v>
      </c>
      <c r="B10" s="159" t="str">
        <f>'S-1 CRATs'!B56</f>
        <v>Hydro: Camp Far West</v>
      </c>
      <c r="C10" s="160" t="s">
        <v>278</v>
      </c>
      <c r="D10" s="159" t="s">
        <v>259</v>
      </c>
      <c r="E10" s="161" t="s">
        <v>279</v>
      </c>
      <c r="F10" s="161" t="s">
        <v>280</v>
      </c>
      <c r="G10" s="161" t="s">
        <v>281</v>
      </c>
      <c r="H10" s="161" t="s">
        <v>282</v>
      </c>
      <c r="I10" s="161" t="s">
        <v>252</v>
      </c>
      <c r="J10" s="161" t="s">
        <v>283</v>
      </c>
      <c r="K10" s="161" t="s">
        <v>272</v>
      </c>
      <c r="L10" s="161"/>
      <c r="M10" s="161" t="s">
        <v>273</v>
      </c>
      <c r="N10" s="161">
        <v>32916</v>
      </c>
      <c r="O10" s="161">
        <v>48030</v>
      </c>
      <c r="P10" s="159" t="s">
        <v>284</v>
      </c>
      <c r="Q10" s="159" t="s">
        <v>285</v>
      </c>
      <c r="R10" s="159" t="s">
        <v>258</v>
      </c>
      <c r="S10" s="159" t="s">
        <v>259</v>
      </c>
      <c r="T10" s="159" t="s">
        <v>276</v>
      </c>
      <c r="U10" s="159"/>
      <c r="V10" s="159" t="s">
        <v>261</v>
      </c>
    </row>
    <row r="11" spans="1:33" ht="47.25" x14ac:dyDescent="0.25">
      <c r="A11" s="168" t="s">
        <v>116</v>
      </c>
      <c r="B11" s="159" t="str">
        <f>'S-1 CRATs'!B57</f>
        <v>Hydro: EBMUD (Pardee,Camanche)</v>
      </c>
      <c r="C11" s="160" t="s">
        <v>286</v>
      </c>
      <c r="D11" s="159" t="s">
        <v>248</v>
      </c>
      <c r="E11" s="161" t="s">
        <v>287</v>
      </c>
      <c r="F11" s="161" t="s">
        <v>288</v>
      </c>
      <c r="G11" s="161" t="s">
        <v>289</v>
      </c>
      <c r="H11" s="161">
        <v>537</v>
      </c>
      <c r="I11" s="161" t="s">
        <v>290</v>
      </c>
      <c r="J11" s="161" t="s">
        <v>291</v>
      </c>
      <c r="K11" s="161" t="s">
        <v>272</v>
      </c>
      <c r="L11" s="161"/>
      <c r="M11" s="161" t="s">
        <v>273</v>
      </c>
      <c r="N11" s="161">
        <v>38534</v>
      </c>
      <c r="O11" s="161">
        <v>42185</v>
      </c>
      <c r="P11" s="159" t="s">
        <v>292</v>
      </c>
      <c r="Q11" s="159" t="s">
        <v>293</v>
      </c>
      <c r="R11" s="159" t="s">
        <v>294</v>
      </c>
      <c r="S11" s="159" t="s">
        <v>259</v>
      </c>
      <c r="T11" s="159" t="s">
        <v>259</v>
      </c>
      <c r="U11" s="159" t="s">
        <v>295</v>
      </c>
      <c r="V11" s="159" t="s">
        <v>261</v>
      </c>
    </row>
    <row r="12" spans="1:33" ht="47.25" x14ac:dyDescent="0.25">
      <c r="A12" s="168" t="s">
        <v>116</v>
      </c>
      <c r="B12" s="159" t="str">
        <f>'S-1 CRATs'!B57</f>
        <v>Hydro: EBMUD (Pardee,Camanche)</v>
      </c>
      <c r="C12" s="160" t="s">
        <v>286</v>
      </c>
      <c r="D12" s="159" t="s">
        <v>248</v>
      </c>
      <c r="E12" s="161" t="s">
        <v>296</v>
      </c>
      <c r="F12" s="161" t="s">
        <v>297</v>
      </c>
      <c r="G12" s="161" t="s">
        <v>289</v>
      </c>
      <c r="H12" s="161">
        <v>376</v>
      </c>
      <c r="I12" s="161" t="s">
        <v>290</v>
      </c>
      <c r="J12" s="161" t="s">
        <v>291</v>
      </c>
      <c r="K12" s="161" t="s">
        <v>272</v>
      </c>
      <c r="L12" s="161"/>
      <c r="M12" s="161" t="s">
        <v>273</v>
      </c>
      <c r="N12" s="161">
        <v>38534</v>
      </c>
      <c r="O12" s="161">
        <v>42185</v>
      </c>
      <c r="P12" s="159" t="s">
        <v>298</v>
      </c>
      <c r="Q12" s="159" t="s">
        <v>293</v>
      </c>
      <c r="R12" s="159" t="s">
        <v>294</v>
      </c>
      <c r="S12" s="159" t="s">
        <v>259</v>
      </c>
      <c r="T12" s="159" t="s">
        <v>259</v>
      </c>
      <c r="U12" s="159" t="s">
        <v>295</v>
      </c>
      <c r="V12" s="159" t="s">
        <v>261</v>
      </c>
    </row>
    <row r="13" spans="1:33" ht="94.5" x14ac:dyDescent="0.25">
      <c r="A13" s="168" t="s">
        <v>225</v>
      </c>
      <c r="B13" s="159" t="str">
        <f>'S-1 CRATs'!B58</f>
        <v>Wind: PPM/Iberdrola Wind</v>
      </c>
      <c r="C13" s="160" t="s">
        <v>336</v>
      </c>
      <c r="D13" s="159" t="s">
        <v>248</v>
      </c>
      <c r="E13" s="161" t="s">
        <v>337</v>
      </c>
      <c r="F13" s="161" t="s">
        <v>338</v>
      </c>
      <c r="G13" s="161" t="s">
        <v>339</v>
      </c>
      <c r="H13" s="161" t="s">
        <v>340</v>
      </c>
      <c r="I13" s="161" t="s">
        <v>252</v>
      </c>
      <c r="J13" s="161" t="s">
        <v>337</v>
      </c>
      <c r="K13" s="161" t="s">
        <v>272</v>
      </c>
      <c r="L13" s="161"/>
      <c r="M13" s="161" t="s">
        <v>273</v>
      </c>
      <c r="N13" s="161">
        <v>37700</v>
      </c>
      <c r="O13" s="161">
        <v>45838</v>
      </c>
      <c r="P13" s="159" t="s">
        <v>341</v>
      </c>
      <c r="Q13" s="159" t="s">
        <v>300</v>
      </c>
      <c r="R13" s="159" t="s">
        <v>258</v>
      </c>
      <c r="S13" s="159" t="s">
        <v>259</v>
      </c>
      <c r="T13" s="159" t="s">
        <v>276</v>
      </c>
      <c r="U13" s="159" t="s">
        <v>306</v>
      </c>
      <c r="V13" s="159" t="s">
        <v>261</v>
      </c>
    </row>
    <row r="14" spans="1:33" ht="31.5" x14ac:dyDescent="0.25">
      <c r="A14" s="168" t="s">
        <v>226</v>
      </c>
      <c r="B14" s="159" t="str">
        <f>'S-1 CRATs'!B59</f>
        <v>Biomass: Kiefer Landfill</v>
      </c>
      <c r="C14" s="160" t="s">
        <v>247</v>
      </c>
      <c r="D14" s="159" t="s">
        <v>248</v>
      </c>
      <c r="E14" s="161" t="s">
        <v>249</v>
      </c>
      <c r="F14" s="161" t="s">
        <v>250</v>
      </c>
      <c r="G14" s="161" t="s">
        <v>251</v>
      </c>
      <c r="H14" s="161">
        <v>55766</v>
      </c>
      <c r="I14" s="161" t="s">
        <v>252</v>
      </c>
      <c r="J14" s="161" t="s">
        <v>253</v>
      </c>
      <c r="K14" s="161" t="s">
        <v>254</v>
      </c>
      <c r="L14" s="161"/>
      <c r="M14" s="161" t="s">
        <v>255</v>
      </c>
      <c r="N14" s="161">
        <v>41974</v>
      </c>
      <c r="O14" s="161">
        <v>46022</v>
      </c>
      <c r="P14" s="159" t="s">
        <v>256</v>
      </c>
      <c r="Q14" s="159" t="s">
        <v>257</v>
      </c>
      <c r="R14" s="159" t="s">
        <v>258</v>
      </c>
      <c r="S14" s="159" t="s">
        <v>259</v>
      </c>
      <c r="T14" s="159" t="s">
        <v>259</v>
      </c>
      <c r="U14" s="159" t="s">
        <v>260</v>
      </c>
      <c r="V14" s="159" t="s">
        <v>261</v>
      </c>
    </row>
    <row r="15" spans="1:33" ht="31.5" x14ac:dyDescent="0.25">
      <c r="A15" s="168" t="s">
        <v>226</v>
      </c>
      <c r="B15" s="162" t="str">
        <f>'S-1 CRATs'!B59</f>
        <v>Biomass: Kiefer Landfill</v>
      </c>
      <c r="C15" s="160" t="s">
        <v>262</v>
      </c>
      <c r="D15" s="159" t="s">
        <v>248</v>
      </c>
      <c r="E15" s="161" t="s">
        <v>263</v>
      </c>
      <c r="F15" s="161" t="s">
        <v>250</v>
      </c>
      <c r="G15" s="161" t="s">
        <v>251</v>
      </c>
      <c r="H15" s="161">
        <v>55766</v>
      </c>
      <c r="I15" s="161" t="s">
        <v>252</v>
      </c>
      <c r="J15" s="161" t="s">
        <v>253</v>
      </c>
      <c r="K15" s="161" t="s">
        <v>254</v>
      </c>
      <c r="L15" s="161"/>
      <c r="M15" s="161" t="s">
        <v>255</v>
      </c>
      <c r="N15" s="161">
        <v>42453</v>
      </c>
      <c r="O15" s="161">
        <v>46104</v>
      </c>
      <c r="P15" s="159" t="s">
        <v>264</v>
      </c>
      <c r="Q15" s="159" t="s">
        <v>257</v>
      </c>
      <c r="R15" s="159" t="s">
        <v>258</v>
      </c>
      <c r="S15" s="159" t="s">
        <v>259</v>
      </c>
      <c r="T15" s="159" t="s">
        <v>259</v>
      </c>
      <c r="U15" s="159" t="s">
        <v>260</v>
      </c>
      <c r="V15" s="159" t="s">
        <v>261</v>
      </c>
    </row>
    <row r="16" spans="1:33" ht="63" x14ac:dyDescent="0.25">
      <c r="A16" s="168" t="s">
        <v>227</v>
      </c>
      <c r="B16" s="162" t="str">
        <f>'S-1 CRATs'!B60</f>
        <v>Biomass: Simpson</v>
      </c>
      <c r="C16" s="160" t="s">
        <v>342</v>
      </c>
      <c r="D16" s="159" t="s">
        <v>248</v>
      </c>
      <c r="E16" s="161" t="s">
        <v>343</v>
      </c>
      <c r="F16" s="161" t="s">
        <v>250</v>
      </c>
      <c r="G16" s="161" t="s">
        <v>344</v>
      </c>
      <c r="H16" s="161">
        <v>57099</v>
      </c>
      <c r="I16" s="161" t="s">
        <v>252</v>
      </c>
      <c r="J16" s="161" t="s">
        <v>345</v>
      </c>
      <c r="K16" s="161" t="s">
        <v>346</v>
      </c>
      <c r="L16" s="161"/>
      <c r="M16" s="161" t="s">
        <v>299</v>
      </c>
      <c r="N16" s="161">
        <v>39995</v>
      </c>
      <c r="O16" s="161">
        <v>44377</v>
      </c>
      <c r="P16" s="159" t="s">
        <v>347</v>
      </c>
      <c r="Q16" s="159" t="s">
        <v>348</v>
      </c>
      <c r="R16" s="159" t="s">
        <v>258</v>
      </c>
      <c r="S16" s="159" t="s">
        <v>349</v>
      </c>
      <c r="T16" s="159" t="s">
        <v>259</v>
      </c>
      <c r="U16" s="159" t="s">
        <v>350</v>
      </c>
      <c r="V16" s="159" t="s">
        <v>261</v>
      </c>
    </row>
    <row r="17" spans="1:22" ht="31.5" x14ac:dyDescent="0.25">
      <c r="A17" s="168" t="s">
        <v>228</v>
      </c>
      <c r="B17" s="162" t="str">
        <f>'S-1 CRATs'!B61</f>
        <v>Biomass: SPI</v>
      </c>
      <c r="C17" s="160" t="s">
        <v>301</v>
      </c>
      <c r="D17" s="159" t="s">
        <v>259</v>
      </c>
      <c r="E17" s="161" t="s">
        <v>302</v>
      </c>
      <c r="F17" s="161" t="s">
        <v>250</v>
      </c>
      <c r="G17" s="161" t="s">
        <v>250</v>
      </c>
      <c r="H17" s="161"/>
      <c r="I17" s="161"/>
      <c r="J17" s="161" t="s">
        <v>303</v>
      </c>
      <c r="K17" s="161" t="s">
        <v>304</v>
      </c>
      <c r="L17" s="161"/>
      <c r="M17" s="161" t="s">
        <v>299</v>
      </c>
      <c r="N17" s="161">
        <v>40026</v>
      </c>
      <c r="O17" s="161">
        <v>42947</v>
      </c>
      <c r="P17" s="159" t="s">
        <v>305</v>
      </c>
      <c r="Q17" s="159" t="s">
        <v>300</v>
      </c>
      <c r="R17" s="159" t="s">
        <v>258</v>
      </c>
      <c r="S17" s="159" t="s">
        <v>259</v>
      </c>
      <c r="T17" s="159" t="s">
        <v>259</v>
      </c>
      <c r="U17" s="159" t="s">
        <v>306</v>
      </c>
      <c r="V17" s="159" t="s">
        <v>261</v>
      </c>
    </row>
    <row r="18" spans="1:22" ht="47.25" x14ac:dyDescent="0.25">
      <c r="A18" s="168" t="s">
        <v>229</v>
      </c>
      <c r="B18" s="162" t="str">
        <f>'S-1 CRATs'!B62</f>
        <v>Biomass: Buena Vista</v>
      </c>
      <c r="C18" s="160" t="s">
        <v>365</v>
      </c>
      <c r="D18" s="159" t="s">
        <v>248</v>
      </c>
      <c r="E18" s="161" t="s">
        <v>366</v>
      </c>
      <c r="F18" s="161" t="s">
        <v>367</v>
      </c>
      <c r="G18" s="161" t="s">
        <v>368</v>
      </c>
      <c r="H18" s="161" t="s">
        <v>369</v>
      </c>
      <c r="I18" s="161" t="s">
        <v>370</v>
      </c>
      <c r="J18" s="161" t="s">
        <v>371</v>
      </c>
      <c r="K18" s="161" t="s">
        <v>272</v>
      </c>
      <c r="L18" s="161"/>
      <c r="M18" s="161" t="s">
        <v>372</v>
      </c>
      <c r="N18" s="161">
        <v>41244</v>
      </c>
      <c r="O18" s="161" t="s">
        <v>373</v>
      </c>
      <c r="P18" s="159" t="s">
        <v>374</v>
      </c>
      <c r="Q18" s="159" t="s">
        <v>375</v>
      </c>
      <c r="R18" s="159" t="s">
        <v>258</v>
      </c>
      <c r="S18" s="159" t="s">
        <v>349</v>
      </c>
      <c r="T18" s="159" t="s">
        <v>376</v>
      </c>
      <c r="U18" s="159" t="s">
        <v>260</v>
      </c>
      <c r="V18" s="159" t="s">
        <v>261</v>
      </c>
    </row>
    <row r="19" spans="1:22" ht="31.5" x14ac:dyDescent="0.25">
      <c r="A19" s="168" t="s">
        <v>230</v>
      </c>
      <c r="B19" s="162" t="str">
        <f>'S-1 CRATs'!B63</f>
        <v>Wind: Solano3</v>
      </c>
      <c r="C19" s="164" t="s">
        <v>465</v>
      </c>
      <c r="D19" s="159" t="s">
        <v>248</v>
      </c>
      <c r="E19" s="161" t="s">
        <v>466</v>
      </c>
      <c r="F19" s="161" t="s">
        <v>467</v>
      </c>
      <c r="G19" s="161" t="s">
        <v>468</v>
      </c>
      <c r="H19" s="161">
        <v>7526</v>
      </c>
      <c r="I19" s="161" t="s">
        <v>252</v>
      </c>
      <c r="J19" s="161" t="s">
        <v>469</v>
      </c>
      <c r="K19" s="161" t="s">
        <v>272</v>
      </c>
      <c r="L19" s="161"/>
      <c r="M19" s="161" t="s">
        <v>272</v>
      </c>
      <c r="N19" s="161">
        <v>41025</v>
      </c>
      <c r="O19" s="161">
        <v>48330</v>
      </c>
      <c r="P19" s="159" t="s">
        <v>470</v>
      </c>
      <c r="Q19" s="159" t="s">
        <v>300</v>
      </c>
      <c r="R19" s="159" t="s">
        <v>258</v>
      </c>
      <c r="S19" s="159" t="s">
        <v>259</v>
      </c>
      <c r="T19" s="159" t="s">
        <v>259</v>
      </c>
      <c r="U19" s="159" t="s">
        <v>471</v>
      </c>
      <c r="V19" s="159" t="s">
        <v>261</v>
      </c>
    </row>
    <row r="20" spans="1:22" ht="63" x14ac:dyDescent="0.25">
      <c r="A20" s="168" t="s">
        <v>231</v>
      </c>
      <c r="B20" s="162" t="str">
        <f>'S-1 CRATs'!B64</f>
        <v xml:space="preserve">Geothermal: Patua </v>
      </c>
      <c r="C20" s="160" t="s">
        <v>358</v>
      </c>
      <c r="D20" s="159" t="s">
        <v>248</v>
      </c>
      <c r="E20" s="161" t="s">
        <v>359</v>
      </c>
      <c r="F20" s="161" t="s">
        <v>360</v>
      </c>
      <c r="G20" s="161"/>
      <c r="H20" s="161"/>
      <c r="I20" s="161" t="s">
        <v>252</v>
      </c>
      <c r="J20" s="161" t="s">
        <v>361</v>
      </c>
      <c r="K20" s="161" t="s">
        <v>362</v>
      </c>
      <c r="L20" s="161"/>
      <c r="M20" s="161" t="s">
        <v>363</v>
      </c>
      <c r="N20" s="161">
        <v>41636</v>
      </c>
      <c r="O20" s="161">
        <v>48944</v>
      </c>
      <c r="P20" s="159" t="s">
        <v>364</v>
      </c>
      <c r="Q20" s="159" t="s">
        <v>348</v>
      </c>
      <c r="R20" s="159" t="s">
        <v>258</v>
      </c>
      <c r="S20" s="159" t="s">
        <v>259</v>
      </c>
      <c r="T20" s="159" t="s">
        <v>259</v>
      </c>
      <c r="U20" s="159" t="s">
        <v>260</v>
      </c>
      <c r="V20" s="159" t="s">
        <v>261</v>
      </c>
    </row>
    <row r="21" spans="1:22" x14ac:dyDescent="0.25">
      <c r="A21" s="168" t="s">
        <v>232</v>
      </c>
      <c r="B21" s="162" t="str">
        <f>'S-1 CRATs'!B65</f>
        <v>Geothermal: Cal Energy</v>
      </c>
      <c r="C21" s="164" t="s">
        <v>440</v>
      </c>
      <c r="D21" s="159" t="s">
        <v>248</v>
      </c>
      <c r="E21" s="161" t="s">
        <v>441</v>
      </c>
      <c r="F21" s="161" t="s">
        <v>250</v>
      </c>
      <c r="G21" s="161"/>
      <c r="H21" s="161"/>
      <c r="I21" s="161" t="s">
        <v>442</v>
      </c>
      <c r="J21" s="161" t="s">
        <v>443</v>
      </c>
      <c r="K21" s="161" t="s">
        <v>444</v>
      </c>
      <c r="L21" s="161"/>
      <c r="M21" s="161" t="s">
        <v>445</v>
      </c>
      <c r="N21" s="161" t="s">
        <v>446</v>
      </c>
      <c r="O21" s="161">
        <v>51135</v>
      </c>
      <c r="P21" s="159" t="s">
        <v>447</v>
      </c>
      <c r="Q21" s="159" t="s">
        <v>448</v>
      </c>
      <c r="R21" s="159" t="s">
        <v>258</v>
      </c>
      <c r="S21" s="159" t="s">
        <v>259</v>
      </c>
      <c r="T21" s="159" t="s">
        <v>259</v>
      </c>
      <c r="U21" s="159" t="s">
        <v>449</v>
      </c>
      <c r="V21" s="159" t="s">
        <v>450</v>
      </c>
    </row>
    <row r="22" spans="1:22" ht="31.5" x14ac:dyDescent="0.25">
      <c r="A22" s="168" t="s">
        <v>233</v>
      </c>
      <c r="B22" s="162" t="str">
        <f>'S-1 CRATs'!B66</f>
        <v>Biogas: Yolo Power</v>
      </c>
      <c r="C22" s="160" t="s">
        <v>265</v>
      </c>
      <c r="D22" s="159" t="s">
        <v>266</v>
      </c>
      <c r="E22" s="161" t="s">
        <v>267</v>
      </c>
      <c r="F22" s="161" t="s">
        <v>268</v>
      </c>
      <c r="G22" s="161" t="s">
        <v>269</v>
      </c>
      <c r="H22" s="161" t="s">
        <v>270</v>
      </c>
      <c r="I22" s="161" t="s">
        <v>252</v>
      </c>
      <c r="J22" s="161" t="s">
        <v>271</v>
      </c>
      <c r="K22" s="161" t="s">
        <v>272</v>
      </c>
      <c r="L22" s="161"/>
      <c r="M22" s="161" t="s">
        <v>273</v>
      </c>
      <c r="N22" s="161">
        <v>38899</v>
      </c>
      <c r="O22" s="161">
        <v>46203</v>
      </c>
      <c r="P22" s="159" t="s">
        <v>274</v>
      </c>
      <c r="Q22" s="159" t="s">
        <v>275</v>
      </c>
      <c r="R22" s="159" t="s">
        <v>258</v>
      </c>
      <c r="S22" s="159" t="s">
        <v>259</v>
      </c>
      <c r="T22" s="159" t="s">
        <v>276</v>
      </c>
      <c r="U22" s="159" t="s">
        <v>277</v>
      </c>
      <c r="V22" s="159" t="s">
        <v>261</v>
      </c>
    </row>
    <row r="23" spans="1:22" ht="31.5" x14ac:dyDescent="0.25">
      <c r="A23" s="168" t="s">
        <v>234</v>
      </c>
      <c r="B23" s="162" t="str">
        <f>'S-1 CRATs'!B67</f>
        <v>Biogas: New Hope</v>
      </c>
      <c r="C23" s="163" t="s">
        <v>430</v>
      </c>
      <c r="D23" s="159" t="s">
        <v>248</v>
      </c>
      <c r="E23" s="161" t="s">
        <v>431</v>
      </c>
      <c r="F23" s="161" t="s">
        <v>250</v>
      </c>
      <c r="G23" s="161"/>
      <c r="H23" s="161"/>
      <c r="I23" s="161" t="s">
        <v>252</v>
      </c>
      <c r="J23" s="161" t="s">
        <v>253</v>
      </c>
      <c r="K23" s="161" t="s">
        <v>254</v>
      </c>
      <c r="L23" s="161"/>
      <c r="M23" s="161" t="s">
        <v>255</v>
      </c>
      <c r="N23" s="161">
        <v>41502</v>
      </c>
      <c r="O23" s="161">
        <v>48823</v>
      </c>
      <c r="P23" s="159" t="s">
        <v>432</v>
      </c>
      <c r="Q23" s="159" t="s">
        <v>326</v>
      </c>
      <c r="R23" s="159" t="s">
        <v>334</v>
      </c>
      <c r="S23" s="159" t="s">
        <v>259</v>
      </c>
      <c r="T23" s="159" t="s">
        <v>276</v>
      </c>
      <c r="U23" s="159" t="s">
        <v>260</v>
      </c>
      <c r="V23" s="159" t="s">
        <v>261</v>
      </c>
    </row>
    <row r="24" spans="1:22" ht="110.25" x14ac:dyDescent="0.25">
      <c r="A24" s="168" t="s">
        <v>235</v>
      </c>
      <c r="B24" s="162" t="str">
        <f>'S-1 CRATs'!B68</f>
        <v>Biogas: Santa Cruz Landfill</v>
      </c>
      <c r="C24" s="160" t="s">
        <v>351</v>
      </c>
      <c r="D24" s="159" t="s">
        <v>259</v>
      </c>
      <c r="E24" s="161" t="s">
        <v>352</v>
      </c>
      <c r="F24" s="161" t="s">
        <v>353</v>
      </c>
      <c r="G24" s="161" t="s">
        <v>354</v>
      </c>
      <c r="H24" s="161">
        <v>57197</v>
      </c>
      <c r="I24" s="161" t="s">
        <v>252</v>
      </c>
      <c r="J24" s="161" t="s">
        <v>355</v>
      </c>
      <c r="K24" s="161" t="s">
        <v>272</v>
      </c>
      <c r="L24" s="161"/>
      <c r="M24" s="161" t="s">
        <v>273</v>
      </c>
      <c r="N24" s="161">
        <v>40135</v>
      </c>
      <c r="O24" s="161">
        <v>45565</v>
      </c>
      <c r="P24" s="159" t="s">
        <v>356</v>
      </c>
      <c r="Q24" s="159" t="s">
        <v>300</v>
      </c>
      <c r="R24" s="159" t="s">
        <v>258</v>
      </c>
      <c r="S24" s="159" t="s">
        <v>259</v>
      </c>
      <c r="T24" s="159" t="s">
        <v>259</v>
      </c>
      <c r="U24" s="159" t="s">
        <v>357</v>
      </c>
      <c r="V24" s="159" t="s">
        <v>261</v>
      </c>
    </row>
    <row r="25" spans="1:22" ht="31.5" x14ac:dyDescent="0.25">
      <c r="A25" s="168" t="s">
        <v>236</v>
      </c>
      <c r="B25" s="162" t="str">
        <f>'S-1 CRATs'!B69</f>
        <v>Biogas: Tollennar Dairy</v>
      </c>
      <c r="C25" s="160" t="s">
        <v>329</v>
      </c>
      <c r="D25" s="159" t="s">
        <v>248</v>
      </c>
      <c r="E25" s="161" t="s">
        <v>330</v>
      </c>
      <c r="F25" s="161" t="s">
        <v>250</v>
      </c>
      <c r="G25" s="161"/>
      <c r="H25" s="161"/>
      <c r="I25" s="161" t="s">
        <v>331</v>
      </c>
      <c r="J25" s="161" t="s">
        <v>253</v>
      </c>
      <c r="K25" s="161" t="s">
        <v>254</v>
      </c>
      <c r="L25" s="161"/>
      <c r="M25" s="161" t="s">
        <v>255</v>
      </c>
      <c r="N25" s="161">
        <v>39927</v>
      </c>
      <c r="O25" s="161">
        <v>43830</v>
      </c>
      <c r="P25" s="159" t="s">
        <v>332</v>
      </c>
      <c r="Q25" s="159" t="s">
        <v>333</v>
      </c>
      <c r="R25" s="159" t="s">
        <v>334</v>
      </c>
      <c r="S25" s="159" t="s">
        <v>259</v>
      </c>
      <c r="T25" s="159" t="s">
        <v>276</v>
      </c>
      <c r="U25" s="159" t="s">
        <v>335</v>
      </c>
      <c r="V25" s="159" t="s">
        <v>261</v>
      </c>
    </row>
    <row r="26" spans="1:22" x14ac:dyDescent="0.25">
      <c r="A26" s="168" t="s">
        <v>238</v>
      </c>
      <c r="B26" s="159" t="str">
        <f>'S-1 CRATs'!B71</f>
        <v>Biogas: Van Steyn</v>
      </c>
      <c r="C26" s="164" t="s">
        <v>437</v>
      </c>
      <c r="D26" s="159" t="s">
        <v>248</v>
      </c>
      <c r="E26" s="161" t="s">
        <v>438</v>
      </c>
      <c r="F26" s="161" t="s">
        <v>250</v>
      </c>
      <c r="G26" s="161"/>
      <c r="H26" s="161"/>
      <c r="I26" s="161" t="s">
        <v>252</v>
      </c>
      <c r="J26" s="161" t="s">
        <v>253</v>
      </c>
      <c r="K26" s="161" t="s">
        <v>254</v>
      </c>
      <c r="L26" s="161"/>
      <c r="M26" s="161" t="s">
        <v>255</v>
      </c>
      <c r="N26" s="161">
        <v>42271</v>
      </c>
      <c r="O26" s="161">
        <v>45931</v>
      </c>
      <c r="P26" s="159" t="s">
        <v>439</v>
      </c>
      <c r="Q26" s="159" t="s">
        <v>326</v>
      </c>
      <c r="R26" s="159" t="s">
        <v>334</v>
      </c>
      <c r="S26" s="159" t="s">
        <v>259</v>
      </c>
      <c r="T26" s="159" t="s">
        <v>276</v>
      </c>
      <c r="U26" s="159" t="s">
        <v>436</v>
      </c>
      <c r="V26" s="159" t="s">
        <v>261</v>
      </c>
    </row>
    <row r="27" spans="1:22" ht="31.5" x14ac:dyDescent="0.25">
      <c r="A27" s="168" t="s">
        <v>239</v>
      </c>
      <c r="B27" s="159" t="str">
        <f>'S-1 CRATs'!B72</f>
        <v>Biogas: Van Warmerdam</v>
      </c>
      <c r="C27" s="163" t="s">
        <v>427</v>
      </c>
      <c r="D27" s="159" t="s">
        <v>248</v>
      </c>
      <c r="E27" s="161" t="s">
        <v>428</v>
      </c>
      <c r="F27" s="161" t="s">
        <v>250</v>
      </c>
      <c r="G27" s="161"/>
      <c r="H27" s="161"/>
      <c r="I27" s="161" t="s">
        <v>252</v>
      </c>
      <c r="J27" s="161" t="s">
        <v>253</v>
      </c>
      <c r="K27" s="161" t="s">
        <v>254</v>
      </c>
      <c r="L27" s="161"/>
      <c r="M27" s="161" t="s">
        <v>255</v>
      </c>
      <c r="N27" s="161">
        <v>41423</v>
      </c>
      <c r="O27" s="161">
        <v>48731</v>
      </c>
      <c r="P27" s="159" t="s">
        <v>429</v>
      </c>
      <c r="Q27" s="159" t="s">
        <v>326</v>
      </c>
      <c r="R27" s="159" t="s">
        <v>334</v>
      </c>
      <c r="S27" s="159" t="s">
        <v>259</v>
      </c>
      <c r="T27" s="159" t="s">
        <v>276</v>
      </c>
      <c r="U27" s="159" t="s">
        <v>260</v>
      </c>
      <c r="V27" s="159" t="s">
        <v>261</v>
      </c>
    </row>
    <row r="28" spans="1:22" ht="31.5" x14ac:dyDescent="0.25">
      <c r="A28" s="168" t="s">
        <v>241</v>
      </c>
      <c r="B28" s="159" t="s">
        <v>322</v>
      </c>
      <c r="C28" s="160" t="s">
        <v>323</v>
      </c>
      <c r="D28" s="159" t="s">
        <v>248</v>
      </c>
      <c r="E28" s="161" t="s">
        <v>324</v>
      </c>
      <c r="F28" s="161" t="s">
        <v>250</v>
      </c>
      <c r="G28" s="161"/>
      <c r="H28" s="161">
        <v>56875</v>
      </c>
      <c r="I28" s="161" t="s">
        <v>252</v>
      </c>
      <c r="J28" s="161" t="s">
        <v>253</v>
      </c>
      <c r="K28" s="161" t="s">
        <v>254</v>
      </c>
      <c r="L28" s="161"/>
      <c r="M28" s="161" t="s">
        <v>255</v>
      </c>
      <c r="N28" s="161">
        <v>39671</v>
      </c>
      <c r="O28" s="161">
        <v>46997</v>
      </c>
      <c r="P28" s="159" t="s">
        <v>325</v>
      </c>
      <c r="Q28" s="159" t="s">
        <v>326</v>
      </c>
      <c r="R28" s="159" t="s">
        <v>327</v>
      </c>
      <c r="S28" s="159" t="s">
        <v>259</v>
      </c>
      <c r="T28" s="159" t="s">
        <v>276</v>
      </c>
      <c r="U28" s="159" t="s">
        <v>260</v>
      </c>
      <c r="V28" s="159" t="s">
        <v>328</v>
      </c>
    </row>
    <row r="29" spans="1:22" x14ac:dyDescent="0.25">
      <c r="A29" s="168" t="s">
        <v>241</v>
      </c>
      <c r="B29" s="159" t="s">
        <v>377</v>
      </c>
      <c r="C29" s="160" t="s">
        <v>378</v>
      </c>
      <c r="D29" s="159" t="s">
        <v>248</v>
      </c>
      <c r="E29" s="161" t="s">
        <v>379</v>
      </c>
      <c r="F29" s="161" t="s">
        <v>250</v>
      </c>
      <c r="G29" s="161" t="s">
        <v>380</v>
      </c>
      <c r="H29" s="161" t="s">
        <v>381</v>
      </c>
      <c r="I29" s="161" t="s">
        <v>252</v>
      </c>
      <c r="J29" s="161" t="s">
        <v>253</v>
      </c>
      <c r="K29" s="161" t="s">
        <v>254</v>
      </c>
      <c r="L29" s="161"/>
      <c r="M29" s="161" t="s">
        <v>255</v>
      </c>
      <c r="N29" s="161" t="s">
        <v>382</v>
      </c>
      <c r="O29" s="161" t="s">
        <v>383</v>
      </c>
      <c r="P29" s="159" t="s">
        <v>384</v>
      </c>
      <c r="Q29" s="159" t="s">
        <v>326</v>
      </c>
      <c r="R29" s="159" t="s">
        <v>327</v>
      </c>
      <c r="S29" s="159" t="s">
        <v>259</v>
      </c>
      <c r="T29" s="159" t="s">
        <v>276</v>
      </c>
      <c r="U29" s="159" t="s">
        <v>260</v>
      </c>
      <c r="V29" s="159" t="s">
        <v>261</v>
      </c>
    </row>
    <row r="30" spans="1:22" x14ac:dyDescent="0.25">
      <c r="A30" s="168" t="s">
        <v>241</v>
      </c>
      <c r="B30" s="159" t="s">
        <v>385</v>
      </c>
      <c r="C30" s="163" t="s">
        <v>378</v>
      </c>
      <c r="D30" s="159" t="s">
        <v>248</v>
      </c>
      <c r="E30" s="161" t="s">
        <v>386</v>
      </c>
      <c r="F30" s="161" t="s">
        <v>250</v>
      </c>
      <c r="G30" s="161" t="s">
        <v>387</v>
      </c>
      <c r="H30" s="161" t="s">
        <v>388</v>
      </c>
      <c r="I30" s="161" t="s">
        <v>252</v>
      </c>
      <c r="J30" s="161" t="s">
        <v>253</v>
      </c>
      <c r="K30" s="161" t="s">
        <v>254</v>
      </c>
      <c r="L30" s="161"/>
      <c r="M30" s="161" t="s">
        <v>255</v>
      </c>
      <c r="N30" s="161" t="s">
        <v>382</v>
      </c>
      <c r="O30" s="161" t="s">
        <v>383</v>
      </c>
      <c r="P30" s="159" t="s">
        <v>384</v>
      </c>
      <c r="Q30" s="159" t="s">
        <v>326</v>
      </c>
      <c r="R30" s="159" t="s">
        <v>327</v>
      </c>
      <c r="S30" s="159" t="s">
        <v>259</v>
      </c>
      <c r="T30" s="159" t="s">
        <v>276</v>
      </c>
      <c r="U30" s="159" t="s">
        <v>260</v>
      </c>
      <c r="V30" s="159" t="s">
        <v>261</v>
      </c>
    </row>
    <row r="31" spans="1:22" x14ac:dyDescent="0.25">
      <c r="A31" s="168" t="s">
        <v>241</v>
      </c>
      <c r="B31" s="159" t="s">
        <v>389</v>
      </c>
      <c r="C31" s="163" t="s">
        <v>378</v>
      </c>
      <c r="D31" s="159" t="s">
        <v>248</v>
      </c>
      <c r="E31" s="161" t="s">
        <v>390</v>
      </c>
      <c r="F31" s="161" t="s">
        <v>250</v>
      </c>
      <c r="G31" s="161" t="s">
        <v>391</v>
      </c>
      <c r="H31" s="161" t="s">
        <v>392</v>
      </c>
      <c r="I31" s="161" t="s">
        <v>252</v>
      </c>
      <c r="J31" s="161" t="s">
        <v>253</v>
      </c>
      <c r="K31" s="161" t="s">
        <v>254</v>
      </c>
      <c r="L31" s="161"/>
      <c r="M31" s="161" t="s">
        <v>255</v>
      </c>
      <c r="N31" s="161">
        <v>40909</v>
      </c>
      <c r="O31" s="161" t="s">
        <v>393</v>
      </c>
      <c r="P31" s="159" t="s">
        <v>394</v>
      </c>
      <c r="Q31" s="159" t="s">
        <v>326</v>
      </c>
      <c r="R31" s="159" t="s">
        <v>327</v>
      </c>
      <c r="S31" s="159" t="s">
        <v>259</v>
      </c>
      <c r="T31" s="159" t="s">
        <v>276</v>
      </c>
      <c r="U31" s="159" t="s">
        <v>260</v>
      </c>
      <c r="V31" s="159" t="s">
        <v>261</v>
      </c>
    </row>
    <row r="32" spans="1:22" x14ac:dyDescent="0.25">
      <c r="A32" s="168" t="s">
        <v>241</v>
      </c>
      <c r="B32" s="159" t="s">
        <v>395</v>
      </c>
      <c r="C32" s="163" t="s">
        <v>378</v>
      </c>
      <c r="D32" s="159" t="s">
        <v>248</v>
      </c>
      <c r="E32" s="161" t="s">
        <v>396</v>
      </c>
      <c r="F32" s="161" t="s">
        <v>250</v>
      </c>
      <c r="G32" s="161" t="s">
        <v>397</v>
      </c>
      <c r="H32" s="161" t="s">
        <v>398</v>
      </c>
      <c r="I32" s="161" t="s">
        <v>252</v>
      </c>
      <c r="J32" s="161" t="s">
        <v>253</v>
      </c>
      <c r="K32" s="161" t="s">
        <v>254</v>
      </c>
      <c r="L32" s="161"/>
      <c r="M32" s="161" t="s">
        <v>255</v>
      </c>
      <c r="N32" s="161">
        <v>41221</v>
      </c>
      <c r="O32" s="161">
        <v>48549</v>
      </c>
      <c r="P32" s="159" t="s">
        <v>399</v>
      </c>
      <c r="Q32" s="159" t="s">
        <v>326</v>
      </c>
      <c r="R32" s="159" t="s">
        <v>327</v>
      </c>
      <c r="S32" s="159" t="s">
        <v>259</v>
      </c>
      <c r="T32" s="159" t="s">
        <v>276</v>
      </c>
      <c r="U32" s="159" t="s">
        <v>260</v>
      </c>
      <c r="V32" s="159" t="s">
        <v>261</v>
      </c>
    </row>
    <row r="33" spans="1:22" x14ac:dyDescent="0.25">
      <c r="A33" s="168" t="s">
        <v>241</v>
      </c>
      <c r="B33" s="159" t="s">
        <v>456</v>
      </c>
      <c r="C33" s="164" t="s">
        <v>378</v>
      </c>
      <c r="D33" s="159" t="s">
        <v>248</v>
      </c>
      <c r="E33" s="161" t="s">
        <v>457</v>
      </c>
      <c r="F33" s="161" t="s">
        <v>458</v>
      </c>
      <c r="G33" s="161" t="s">
        <v>458</v>
      </c>
      <c r="H33" s="161"/>
      <c r="I33" s="161" t="s">
        <v>459</v>
      </c>
      <c r="J33" s="161" t="s">
        <v>460</v>
      </c>
      <c r="K33" s="161" t="s">
        <v>272</v>
      </c>
      <c r="L33" s="161"/>
      <c r="M33" s="161" t="s">
        <v>272</v>
      </c>
      <c r="N33" s="161" t="s">
        <v>461</v>
      </c>
      <c r="O33" s="161" t="s">
        <v>462</v>
      </c>
      <c r="P33" s="159" t="s">
        <v>463</v>
      </c>
      <c r="Q33" s="159" t="s">
        <v>326</v>
      </c>
      <c r="R33" s="159" t="s">
        <v>327</v>
      </c>
      <c r="S33" s="159" t="s">
        <v>259</v>
      </c>
      <c r="T33" s="159" t="s">
        <v>276</v>
      </c>
      <c r="U33" s="159" t="s">
        <v>260</v>
      </c>
      <c r="V33" s="159" t="s">
        <v>464</v>
      </c>
    </row>
    <row r="34" spans="1:22" ht="31.5" x14ac:dyDescent="0.25">
      <c r="A34" s="168" t="s">
        <v>243</v>
      </c>
      <c r="B34" s="159" t="s">
        <v>400</v>
      </c>
      <c r="C34" s="163" t="s">
        <v>401</v>
      </c>
      <c r="D34" s="159" t="s">
        <v>248</v>
      </c>
      <c r="E34" s="161" t="s">
        <v>402</v>
      </c>
      <c r="F34" s="161" t="s">
        <v>250</v>
      </c>
      <c r="G34" s="161" t="s">
        <v>403</v>
      </c>
      <c r="H34" s="161">
        <v>57670</v>
      </c>
      <c r="I34" s="161" t="s">
        <v>252</v>
      </c>
      <c r="J34" s="161" t="s">
        <v>253</v>
      </c>
      <c r="K34" s="161" t="s">
        <v>254</v>
      </c>
      <c r="L34" s="161"/>
      <c r="M34" s="161" t="s">
        <v>255</v>
      </c>
      <c r="N34" s="161">
        <v>40866</v>
      </c>
      <c r="O34" s="161">
        <v>48183</v>
      </c>
      <c r="P34" s="159" t="s">
        <v>404</v>
      </c>
      <c r="Q34" s="159" t="s">
        <v>326</v>
      </c>
      <c r="R34" s="159" t="s">
        <v>327</v>
      </c>
      <c r="S34" s="159" t="s">
        <v>259</v>
      </c>
      <c r="T34" s="159" t="s">
        <v>276</v>
      </c>
      <c r="U34" s="159" t="s">
        <v>260</v>
      </c>
      <c r="V34" s="159" t="s">
        <v>261</v>
      </c>
    </row>
    <row r="35" spans="1:22" ht="31.5" x14ac:dyDescent="0.25">
      <c r="A35" s="168" t="s">
        <v>243</v>
      </c>
      <c r="B35" s="159" t="s">
        <v>405</v>
      </c>
      <c r="C35" s="163" t="s">
        <v>401</v>
      </c>
      <c r="D35" s="159" t="s">
        <v>248</v>
      </c>
      <c r="E35" s="161" t="s">
        <v>406</v>
      </c>
      <c r="F35" s="161" t="s">
        <v>250</v>
      </c>
      <c r="G35" s="161" t="s">
        <v>407</v>
      </c>
      <c r="H35" s="161">
        <v>57671</v>
      </c>
      <c r="I35" s="161" t="s">
        <v>252</v>
      </c>
      <c r="J35" s="161" t="s">
        <v>253</v>
      </c>
      <c r="K35" s="161" t="s">
        <v>254</v>
      </c>
      <c r="L35" s="161"/>
      <c r="M35" s="161" t="s">
        <v>255</v>
      </c>
      <c r="N35" s="161">
        <v>40897</v>
      </c>
      <c r="O35" s="161">
        <v>48214</v>
      </c>
      <c r="P35" s="159" t="s">
        <v>404</v>
      </c>
      <c r="Q35" s="159" t="s">
        <v>326</v>
      </c>
      <c r="R35" s="159" t="s">
        <v>327</v>
      </c>
      <c r="S35" s="159" t="s">
        <v>259</v>
      </c>
      <c r="T35" s="159" t="s">
        <v>276</v>
      </c>
      <c r="U35" s="159" t="s">
        <v>260</v>
      </c>
      <c r="V35" s="159" t="s">
        <v>261</v>
      </c>
    </row>
    <row r="36" spans="1:22" ht="31.5" x14ac:dyDescent="0.25">
      <c r="A36" s="168" t="s">
        <v>243</v>
      </c>
      <c r="B36" s="159" t="s">
        <v>408</v>
      </c>
      <c r="C36" s="163" t="s">
        <v>401</v>
      </c>
      <c r="D36" s="159" t="s">
        <v>248</v>
      </c>
      <c r="E36" s="161" t="s">
        <v>409</v>
      </c>
      <c r="F36" s="161" t="s">
        <v>250</v>
      </c>
      <c r="G36" s="161" t="s">
        <v>410</v>
      </c>
      <c r="H36" s="161">
        <v>57753</v>
      </c>
      <c r="I36" s="161" t="s">
        <v>252</v>
      </c>
      <c r="J36" s="161" t="s">
        <v>253</v>
      </c>
      <c r="K36" s="161" t="s">
        <v>254</v>
      </c>
      <c r="L36" s="161"/>
      <c r="M36" s="161" t="s">
        <v>255</v>
      </c>
      <c r="N36" s="161">
        <v>40907</v>
      </c>
      <c r="O36" s="161">
        <v>48214</v>
      </c>
      <c r="P36" s="159" t="s">
        <v>325</v>
      </c>
      <c r="Q36" s="159" t="s">
        <v>326</v>
      </c>
      <c r="R36" s="159" t="s">
        <v>327</v>
      </c>
      <c r="S36" s="159" t="s">
        <v>259</v>
      </c>
      <c r="T36" s="159" t="s">
        <v>276</v>
      </c>
      <c r="U36" s="159" t="s">
        <v>260</v>
      </c>
      <c r="V36" s="159" t="s">
        <v>261</v>
      </c>
    </row>
    <row r="37" spans="1:22" ht="31.5" x14ac:dyDescent="0.25">
      <c r="A37" s="168" t="s">
        <v>243</v>
      </c>
      <c r="B37" s="159" t="s">
        <v>411</v>
      </c>
      <c r="C37" s="163" t="s">
        <v>401</v>
      </c>
      <c r="D37" s="159" t="s">
        <v>248</v>
      </c>
      <c r="E37" s="161" t="s">
        <v>412</v>
      </c>
      <c r="F37" s="161" t="s">
        <v>250</v>
      </c>
      <c r="G37" s="161" t="s">
        <v>413</v>
      </c>
      <c r="H37" s="161">
        <v>57669</v>
      </c>
      <c r="I37" s="161" t="s">
        <v>252</v>
      </c>
      <c r="J37" s="161" t="s">
        <v>253</v>
      </c>
      <c r="K37" s="161" t="s">
        <v>254</v>
      </c>
      <c r="L37" s="161"/>
      <c r="M37" s="161" t="s">
        <v>255</v>
      </c>
      <c r="N37" s="161" t="s">
        <v>414</v>
      </c>
      <c r="O37" s="161" t="s">
        <v>415</v>
      </c>
      <c r="P37" s="159" t="s">
        <v>416</v>
      </c>
      <c r="Q37" s="159" t="s">
        <v>326</v>
      </c>
      <c r="R37" s="159" t="s">
        <v>327</v>
      </c>
      <c r="S37" s="159" t="s">
        <v>259</v>
      </c>
      <c r="T37" s="159" t="s">
        <v>276</v>
      </c>
      <c r="U37" s="159" t="s">
        <v>260</v>
      </c>
      <c r="V37" s="159" t="s">
        <v>261</v>
      </c>
    </row>
    <row r="38" spans="1:22" x14ac:dyDescent="0.25">
      <c r="A38" s="168" t="s">
        <v>243</v>
      </c>
      <c r="B38" s="159" t="s">
        <v>417</v>
      </c>
      <c r="C38" s="163" t="s">
        <v>418</v>
      </c>
      <c r="D38" s="159" t="s">
        <v>248</v>
      </c>
      <c r="E38" s="161" t="s">
        <v>419</v>
      </c>
      <c r="F38" s="161" t="s">
        <v>250</v>
      </c>
      <c r="G38" s="161" t="s">
        <v>420</v>
      </c>
      <c r="H38" s="161">
        <v>57849</v>
      </c>
      <c r="I38" s="161" t="s">
        <v>252</v>
      </c>
      <c r="J38" s="161" t="s">
        <v>253</v>
      </c>
      <c r="K38" s="161" t="s">
        <v>254</v>
      </c>
      <c r="L38" s="161"/>
      <c r="M38" s="161" t="s">
        <v>255</v>
      </c>
      <c r="N38" s="161">
        <v>41153</v>
      </c>
      <c r="O38" s="161">
        <v>48488</v>
      </c>
      <c r="P38" s="159" t="s">
        <v>421</v>
      </c>
      <c r="Q38" s="159" t="s">
        <v>326</v>
      </c>
      <c r="R38" s="159" t="s">
        <v>327</v>
      </c>
      <c r="S38" s="159" t="s">
        <v>259</v>
      </c>
      <c r="T38" s="159" t="s">
        <v>276</v>
      </c>
      <c r="U38" s="159" t="s">
        <v>260</v>
      </c>
      <c r="V38" s="159" t="s">
        <v>261</v>
      </c>
    </row>
    <row r="39" spans="1:22" x14ac:dyDescent="0.25">
      <c r="A39" s="168" t="s">
        <v>243</v>
      </c>
      <c r="B39" s="159" t="s">
        <v>422</v>
      </c>
      <c r="C39" s="163" t="s">
        <v>423</v>
      </c>
      <c r="D39" s="159" t="s">
        <v>248</v>
      </c>
      <c r="E39" s="161" t="s">
        <v>424</v>
      </c>
      <c r="F39" s="161" t="s">
        <v>250</v>
      </c>
      <c r="G39" s="161" t="s">
        <v>425</v>
      </c>
      <c r="H39" s="161">
        <v>535</v>
      </c>
      <c r="I39" s="161" t="s">
        <v>252</v>
      </c>
      <c r="J39" s="161" t="s">
        <v>253</v>
      </c>
      <c r="K39" s="161" t="s">
        <v>254</v>
      </c>
      <c r="L39" s="161"/>
      <c r="M39" s="161" t="s">
        <v>255</v>
      </c>
      <c r="N39" s="161">
        <v>40391</v>
      </c>
      <c r="O39" s="161">
        <v>47727</v>
      </c>
      <c r="P39" s="159" t="s">
        <v>426</v>
      </c>
      <c r="Q39" s="159" t="s">
        <v>326</v>
      </c>
      <c r="R39" s="159" t="s">
        <v>327</v>
      </c>
      <c r="S39" s="159" t="s">
        <v>259</v>
      </c>
      <c r="T39" s="159" t="s">
        <v>276</v>
      </c>
      <c r="U39" s="159" t="s">
        <v>260</v>
      </c>
      <c r="V39" s="159" t="s">
        <v>261</v>
      </c>
    </row>
    <row r="40" spans="1:22" ht="31.5" x14ac:dyDescent="0.25">
      <c r="A40" s="168" t="s">
        <v>242</v>
      </c>
      <c r="B40" s="159" t="str">
        <f>'S-1 CRATs'!B75</f>
        <v>Solar PV: Sutter Landing</v>
      </c>
      <c r="C40" s="163" t="s">
        <v>433</v>
      </c>
      <c r="D40" s="159" t="s">
        <v>248</v>
      </c>
      <c r="E40" s="161" t="s">
        <v>434</v>
      </c>
      <c r="F40" s="161" t="s">
        <v>250</v>
      </c>
      <c r="G40" s="161"/>
      <c r="H40" s="161">
        <v>59323</v>
      </c>
      <c r="I40" s="161" t="s">
        <v>252</v>
      </c>
      <c r="J40" s="161" t="s">
        <v>253</v>
      </c>
      <c r="K40" s="161" t="s">
        <v>254</v>
      </c>
      <c r="L40" s="161"/>
      <c r="M40" s="161" t="s">
        <v>255</v>
      </c>
      <c r="N40" s="161">
        <v>41873</v>
      </c>
      <c r="O40" s="161">
        <v>49188</v>
      </c>
      <c r="P40" s="159" t="s">
        <v>435</v>
      </c>
      <c r="Q40" s="159" t="s">
        <v>326</v>
      </c>
      <c r="R40" s="159" t="s">
        <v>327</v>
      </c>
      <c r="S40" s="159" t="s">
        <v>259</v>
      </c>
      <c r="T40" s="159" t="s">
        <v>276</v>
      </c>
      <c r="U40" s="159" t="s">
        <v>436</v>
      </c>
      <c r="V40" s="159" t="s">
        <v>261</v>
      </c>
    </row>
    <row r="41" spans="1:22" x14ac:dyDescent="0.25">
      <c r="A41" s="103" t="s">
        <v>243</v>
      </c>
      <c r="B41" s="159" t="s">
        <v>451</v>
      </c>
      <c r="C41" s="164" t="s">
        <v>452</v>
      </c>
      <c r="D41" s="159" t="s">
        <v>248</v>
      </c>
      <c r="E41" s="161" t="s">
        <v>453</v>
      </c>
      <c r="F41" s="161" t="s">
        <v>250</v>
      </c>
      <c r="G41" s="161"/>
      <c r="H41" s="161">
        <v>60226</v>
      </c>
      <c r="I41" s="161" t="s">
        <v>454</v>
      </c>
      <c r="J41" s="161" t="s">
        <v>253</v>
      </c>
      <c r="K41" s="161" t="s">
        <v>254</v>
      </c>
      <c r="L41" s="161"/>
      <c r="M41" s="161" t="s">
        <v>255</v>
      </c>
      <c r="N41" s="161">
        <v>42593</v>
      </c>
      <c r="O41" s="161">
        <v>49919</v>
      </c>
      <c r="P41" s="159" t="s">
        <v>455</v>
      </c>
      <c r="Q41" s="159" t="s">
        <v>326</v>
      </c>
      <c r="R41" s="159" t="s">
        <v>327</v>
      </c>
      <c r="S41" s="159" t="s">
        <v>259</v>
      </c>
      <c r="T41" s="159" t="s">
        <v>276</v>
      </c>
      <c r="U41" s="159" t="s">
        <v>260</v>
      </c>
      <c r="V41" s="159" t="s">
        <v>261</v>
      </c>
    </row>
    <row r="42" spans="1:22" ht="47.25" x14ac:dyDescent="0.25">
      <c r="A42" s="168" t="s">
        <v>473</v>
      </c>
      <c r="B42" s="159" t="str">
        <f>'S-1 CRATs'!B77</f>
        <v>Wind: Grady</v>
      </c>
      <c r="C42" s="164" t="s">
        <v>480</v>
      </c>
      <c r="D42" s="159" t="s">
        <v>248</v>
      </c>
      <c r="E42" s="161" t="s">
        <v>480</v>
      </c>
      <c r="F42" s="161" t="s">
        <v>250</v>
      </c>
      <c r="G42" s="161" t="s">
        <v>250</v>
      </c>
      <c r="H42" s="161">
        <v>60317</v>
      </c>
      <c r="I42" s="161" t="s">
        <v>481</v>
      </c>
      <c r="J42" s="161" t="s">
        <v>482</v>
      </c>
      <c r="K42" s="161" t="s">
        <v>272</v>
      </c>
      <c r="L42" s="161"/>
      <c r="M42" s="161"/>
      <c r="N42" s="161"/>
      <c r="O42" s="161"/>
      <c r="P42" s="159"/>
      <c r="Q42" s="159"/>
      <c r="R42" s="159"/>
      <c r="S42" s="159"/>
      <c r="T42" s="159"/>
      <c r="U42" s="159"/>
      <c r="V42" s="159"/>
    </row>
    <row r="43" spans="1:22" ht="47.25" x14ac:dyDescent="0.25">
      <c r="A43" s="168" t="s">
        <v>35</v>
      </c>
      <c r="B43" s="159" t="s">
        <v>315</v>
      </c>
      <c r="C43" s="160" t="s">
        <v>316</v>
      </c>
      <c r="D43" s="159" t="s">
        <v>259</v>
      </c>
      <c r="E43" s="161" t="s">
        <v>317</v>
      </c>
      <c r="F43" s="161" t="s">
        <v>250</v>
      </c>
      <c r="G43" s="161" t="s">
        <v>250</v>
      </c>
      <c r="H43" s="161" t="s">
        <v>250</v>
      </c>
      <c r="I43" s="161" t="s">
        <v>318</v>
      </c>
      <c r="J43" s="161" t="s">
        <v>253</v>
      </c>
      <c r="K43" s="161" t="s">
        <v>254</v>
      </c>
      <c r="L43" s="161"/>
      <c r="M43" s="161" t="s">
        <v>255</v>
      </c>
      <c r="N43" s="161">
        <v>41061</v>
      </c>
      <c r="O43" s="161">
        <v>41425</v>
      </c>
      <c r="P43" s="159" t="s">
        <v>319</v>
      </c>
      <c r="Q43" s="159" t="s">
        <v>320</v>
      </c>
      <c r="R43" s="159" t="s">
        <v>321</v>
      </c>
      <c r="S43" s="159" t="s">
        <v>276</v>
      </c>
      <c r="T43" s="159" t="s">
        <v>259</v>
      </c>
      <c r="U43" s="159" t="s">
        <v>260</v>
      </c>
      <c r="V43" s="159"/>
    </row>
    <row r="44" spans="1:22" x14ac:dyDescent="0.25">
      <c r="C44" s="104"/>
    </row>
    <row r="45" spans="1:22" x14ac:dyDescent="0.25">
      <c r="C45" s="104"/>
    </row>
    <row r="46" spans="1:22" x14ac:dyDescent="0.25">
      <c r="C46" s="104"/>
    </row>
    <row r="47" spans="1:22" x14ac:dyDescent="0.25">
      <c r="C47" s="104"/>
    </row>
    <row r="48" spans="1:22" x14ac:dyDescent="0.25">
      <c r="C48" s="104"/>
    </row>
    <row r="49" spans="3:3" x14ac:dyDescent="0.25">
      <c r="C49" s="104"/>
    </row>
    <row r="50" spans="3:3" x14ac:dyDescent="0.25">
      <c r="C50" s="104"/>
    </row>
    <row r="51" spans="3:3" x14ac:dyDescent="0.25">
      <c r="C51" s="104"/>
    </row>
    <row r="52" spans="3:3" x14ac:dyDescent="0.25">
      <c r="C52" s="104"/>
    </row>
    <row r="53" spans="3:3" x14ac:dyDescent="0.25">
      <c r="C53" s="104"/>
    </row>
    <row r="54" spans="3:3" x14ac:dyDescent="0.25">
      <c r="C54" s="104"/>
    </row>
    <row r="55" spans="3:3" x14ac:dyDescent="0.25">
      <c r="C55" s="104"/>
    </row>
    <row r="56" spans="3:3" x14ac:dyDescent="0.25">
      <c r="C56" s="104"/>
    </row>
    <row r="57" spans="3:3" x14ac:dyDescent="0.25">
      <c r="C57" s="104"/>
    </row>
    <row r="58" spans="3:3" x14ac:dyDescent="0.25">
      <c r="C58" s="104"/>
    </row>
    <row r="59" spans="3:3" x14ac:dyDescent="0.25">
      <c r="C59" s="104"/>
    </row>
    <row r="60" spans="3:3" x14ac:dyDescent="0.25">
      <c r="C60" s="104"/>
    </row>
    <row r="61" spans="3:3" x14ac:dyDescent="0.25">
      <c r="C61" s="104"/>
    </row>
    <row r="62" spans="3:3" x14ac:dyDescent="0.25">
      <c r="C62" s="104"/>
    </row>
  </sheetData>
  <customSheetViews>
    <customSheetView guid="{E53FAAE4-DC2A-4306-B729-FA30C476A7AE}" scale="90" showPageBreaks="1" showGridLines="0" fitToPage="1" printArea="1" topLeftCell="L22">
      <selection activeCell="D9" sqref="D9"/>
      <pageMargins left="0.75" right="0.75" top="1" bottom="1" header="0.5" footer="0.5"/>
      <printOptions horizontalCentered="1"/>
      <pageSetup scale="32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2" fitToWidth="2" orientation="landscape" r:id="rId5"/>
  <headerFooter alignWithMargins="0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topLeftCell="A4" zoomScaleNormal="70" workbookViewId="0">
      <selection activeCell="E26" sqref="E26"/>
    </sheetView>
  </sheetViews>
  <sheetFormatPr defaultColWidth="9" defaultRowHeight="15.75" x14ac:dyDescent="0.25"/>
  <cols>
    <col min="1" max="1" width="32.375" style="92" customWidth="1"/>
    <col min="2" max="2" width="13" style="96" customWidth="1"/>
    <col min="3" max="3" width="45.375" style="102" customWidth="1"/>
    <col min="4" max="16384" width="9" style="92"/>
  </cols>
  <sheetData>
    <row r="1" spans="1:3" x14ac:dyDescent="0.25">
      <c r="A1" s="110" t="s">
        <v>129</v>
      </c>
    </row>
    <row r="2" spans="1:3" x14ac:dyDescent="0.25">
      <c r="A2" s="110" t="s">
        <v>130</v>
      </c>
    </row>
    <row r="3" spans="1:3" x14ac:dyDescent="0.25">
      <c r="A3" s="117" t="s">
        <v>131</v>
      </c>
    </row>
    <row r="4" spans="1:3" s="80" customFormat="1" x14ac:dyDescent="0.25">
      <c r="A4" s="220" t="s">
        <v>144</v>
      </c>
      <c r="B4" s="220"/>
      <c r="C4" s="220"/>
    </row>
    <row r="5" spans="1:3" s="80" customFormat="1" x14ac:dyDescent="0.25">
      <c r="A5" s="81"/>
      <c r="B5" s="82"/>
      <c r="C5" s="83"/>
    </row>
    <row r="6" spans="1:3" s="80" customFormat="1" x14ac:dyDescent="0.25">
      <c r="A6" s="89" t="str">
        <f>'Admin Info'!B6</f>
        <v>LSE Name on Admin Tab</v>
      </c>
      <c r="B6" s="82"/>
      <c r="C6" s="83"/>
    </row>
    <row r="7" spans="1:3" s="80" customFormat="1" x14ac:dyDescent="0.25">
      <c r="A7" s="88" t="s">
        <v>61</v>
      </c>
      <c r="B7" s="82"/>
      <c r="C7" s="83"/>
    </row>
    <row r="8" spans="1:3" x14ac:dyDescent="0.25">
      <c r="A8" s="89" t="s">
        <v>49</v>
      </c>
      <c r="B8" s="90"/>
      <c r="C8" s="91"/>
    </row>
    <row r="9" spans="1:3" x14ac:dyDescent="0.25">
      <c r="A9" s="221" t="s">
        <v>143</v>
      </c>
      <c r="B9" s="221"/>
      <c r="C9" s="221"/>
    </row>
    <row r="10" spans="1:3" x14ac:dyDescent="0.25">
      <c r="A10" s="89" t="s">
        <v>166</v>
      </c>
      <c r="B10" s="90"/>
      <c r="C10" s="91"/>
    </row>
    <row r="11" spans="1:3" x14ac:dyDescent="0.25">
      <c r="A11" s="89" t="s">
        <v>142</v>
      </c>
      <c r="B11" s="90"/>
      <c r="C11" s="91"/>
    </row>
    <row r="12" spans="1:3" x14ac:dyDescent="0.25">
      <c r="A12" s="89" t="s">
        <v>62</v>
      </c>
      <c r="B12" s="90"/>
      <c r="C12" s="91"/>
    </row>
    <row r="13" spans="1:3" x14ac:dyDescent="0.25">
      <c r="A13" s="89" t="s">
        <v>60</v>
      </c>
      <c r="B13" s="90"/>
      <c r="C13" s="91"/>
    </row>
    <row r="14" spans="1:3" x14ac:dyDescent="0.25">
      <c r="A14" s="89" t="s">
        <v>46</v>
      </c>
      <c r="B14" s="90"/>
      <c r="C14" s="91"/>
    </row>
    <row r="15" spans="1:3" x14ac:dyDescent="0.25">
      <c r="A15" s="89" t="s">
        <v>56</v>
      </c>
      <c r="B15" s="90"/>
      <c r="C15" s="91"/>
    </row>
    <row r="16" spans="1:3" x14ac:dyDescent="0.25">
      <c r="A16" s="95" t="s">
        <v>50</v>
      </c>
      <c r="B16" s="93"/>
      <c r="C16" s="94"/>
    </row>
    <row r="17" spans="1:4" s="87" customFormat="1" ht="36" customHeight="1" x14ac:dyDescent="0.25">
      <c r="A17" s="84" t="s">
        <v>47</v>
      </c>
      <c r="B17" s="85" t="s">
        <v>106</v>
      </c>
      <c r="C17" s="86" t="s">
        <v>48</v>
      </c>
    </row>
    <row r="18" spans="1:4" s="80" customFormat="1" x14ac:dyDescent="0.25">
      <c r="A18" s="97">
        <v>42370</v>
      </c>
      <c r="B18" s="98">
        <v>1</v>
      </c>
      <c r="C18" s="99">
        <v>100</v>
      </c>
      <c r="D18" s="139" t="s">
        <v>180</v>
      </c>
    </row>
    <row r="19" spans="1:4" s="80" customFormat="1" x14ac:dyDescent="0.25">
      <c r="A19" s="97">
        <v>42370</v>
      </c>
      <c r="B19" s="100">
        <v>2</v>
      </c>
      <c r="C19" s="99"/>
    </row>
    <row r="20" spans="1:4" s="80" customFormat="1" x14ac:dyDescent="0.25">
      <c r="A20" s="97">
        <v>42370</v>
      </c>
      <c r="B20" s="100">
        <v>3</v>
      </c>
      <c r="C20" s="99"/>
    </row>
    <row r="21" spans="1:4" s="80" customFormat="1" x14ac:dyDescent="0.25">
      <c r="A21" s="97">
        <v>42370</v>
      </c>
      <c r="B21" s="100">
        <v>4</v>
      </c>
      <c r="C21" s="99"/>
    </row>
    <row r="22" spans="1:4" s="80" customFormat="1" ht="11.25" customHeight="1" x14ac:dyDescent="0.25">
      <c r="A22" s="97">
        <v>42370</v>
      </c>
      <c r="B22" s="100">
        <v>5</v>
      </c>
      <c r="C22" s="99"/>
    </row>
    <row r="23" spans="1:4" s="80" customFormat="1" x14ac:dyDescent="0.25">
      <c r="A23" s="97">
        <v>42370</v>
      </c>
      <c r="B23" s="100">
        <v>6</v>
      </c>
      <c r="C23" s="99"/>
    </row>
    <row r="24" spans="1:4" s="80" customFormat="1" x14ac:dyDescent="0.25">
      <c r="A24" s="97">
        <v>42370</v>
      </c>
      <c r="B24" s="100">
        <v>7</v>
      </c>
      <c r="C24" s="99"/>
    </row>
    <row r="25" spans="1:4" s="80" customFormat="1" x14ac:dyDescent="0.25">
      <c r="A25" s="97">
        <v>42370</v>
      </c>
      <c r="B25" s="100">
        <v>8</v>
      </c>
      <c r="C25" s="99"/>
    </row>
    <row r="26" spans="1:4" s="80" customFormat="1" x14ac:dyDescent="0.25">
      <c r="A26" s="97">
        <v>42370</v>
      </c>
      <c r="B26" s="100">
        <v>9</v>
      </c>
      <c r="C26" s="99"/>
    </row>
    <row r="27" spans="1:4" s="80" customFormat="1" x14ac:dyDescent="0.25">
      <c r="A27" s="97">
        <v>42370</v>
      </c>
      <c r="B27" s="100">
        <v>10</v>
      </c>
      <c r="C27" s="99"/>
    </row>
    <row r="28" spans="1:4" s="80" customFormat="1" x14ac:dyDescent="0.25">
      <c r="A28" s="97">
        <v>42370</v>
      </c>
      <c r="B28" s="100">
        <v>11</v>
      </c>
      <c r="C28" s="99"/>
    </row>
    <row r="29" spans="1:4" s="80" customFormat="1" ht="11.25" customHeight="1" x14ac:dyDescent="0.25">
      <c r="A29" s="97">
        <v>42370</v>
      </c>
      <c r="B29" s="100">
        <v>12</v>
      </c>
      <c r="C29" s="99"/>
    </row>
    <row r="30" spans="1:4" s="80" customFormat="1" x14ac:dyDescent="0.25">
      <c r="A30" s="97">
        <v>42370</v>
      </c>
      <c r="B30" s="100">
        <v>13</v>
      </c>
      <c r="C30" s="99"/>
    </row>
    <row r="31" spans="1:4" s="80" customFormat="1" x14ac:dyDescent="0.25">
      <c r="A31" s="97">
        <v>42370</v>
      </c>
      <c r="B31" s="100">
        <v>14</v>
      </c>
      <c r="C31" s="99"/>
    </row>
    <row r="32" spans="1:4" s="80" customFormat="1" x14ac:dyDescent="0.25">
      <c r="A32" s="97">
        <v>42370</v>
      </c>
      <c r="B32" s="100">
        <v>15</v>
      </c>
      <c r="C32" s="99"/>
    </row>
    <row r="33" spans="1:4" s="80" customFormat="1" x14ac:dyDescent="0.25">
      <c r="A33" s="97">
        <v>42370</v>
      </c>
      <c r="B33" s="100">
        <v>16</v>
      </c>
      <c r="C33" s="99"/>
    </row>
    <row r="34" spans="1:4" s="80" customFormat="1" x14ac:dyDescent="0.25">
      <c r="A34" s="97">
        <v>42370</v>
      </c>
      <c r="B34" s="100">
        <v>17</v>
      </c>
      <c r="C34" s="99"/>
    </row>
    <row r="35" spans="1:4" s="80" customFormat="1" x14ac:dyDescent="0.25">
      <c r="A35" s="97">
        <v>42370</v>
      </c>
      <c r="B35" s="100">
        <v>18</v>
      </c>
      <c r="C35" s="99"/>
    </row>
    <row r="36" spans="1:4" x14ac:dyDescent="0.25">
      <c r="A36" s="97">
        <v>42370</v>
      </c>
      <c r="B36" s="100">
        <v>19</v>
      </c>
      <c r="C36" s="99"/>
    </row>
    <row r="37" spans="1:4" x14ac:dyDescent="0.25">
      <c r="A37" s="97">
        <v>42370</v>
      </c>
      <c r="B37" s="100">
        <v>20</v>
      </c>
      <c r="C37" s="99"/>
    </row>
    <row r="38" spans="1:4" x14ac:dyDescent="0.25">
      <c r="A38" s="97">
        <v>42370</v>
      </c>
      <c r="B38" s="100">
        <v>21</v>
      </c>
      <c r="C38" s="99"/>
    </row>
    <row r="39" spans="1:4" x14ac:dyDescent="0.25">
      <c r="A39" s="97">
        <v>42370</v>
      </c>
      <c r="B39" s="100">
        <v>22</v>
      </c>
      <c r="C39" s="99"/>
    </row>
    <row r="40" spans="1:4" x14ac:dyDescent="0.25">
      <c r="A40" s="97">
        <v>42370</v>
      </c>
      <c r="B40" s="100">
        <v>23</v>
      </c>
      <c r="C40" s="99"/>
    </row>
    <row r="41" spans="1:4" x14ac:dyDescent="0.25">
      <c r="A41" s="97">
        <v>42370</v>
      </c>
      <c r="B41" s="100">
        <v>24</v>
      </c>
      <c r="C41" s="99"/>
    </row>
    <row r="42" spans="1:4" x14ac:dyDescent="0.25">
      <c r="A42" s="101"/>
      <c r="C42" s="140"/>
    </row>
    <row r="43" spans="1:4" x14ac:dyDescent="0.25">
      <c r="A43" s="101"/>
      <c r="B43" s="100" t="s">
        <v>167</v>
      </c>
      <c r="C43" s="141">
        <f>SUM(C18:C41)</f>
        <v>100</v>
      </c>
      <c r="D43" s="139" t="s">
        <v>180</v>
      </c>
    </row>
    <row r="44" spans="1:4" x14ac:dyDescent="0.25">
      <c r="A44" s="101"/>
      <c r="B44" s="100" t="s">
        <v>170</v>
      </c>
      <c r="C44" s="141">
        <f>MAX(C18:C41)</f>
        <v>100</v>
      </c>
      <c r="D44" s="139" t="s">
        <v>180</v>
      </c>
    </row>
    <row r="45" spans="1:4" x14ac:dyDescent="0.25">
      <c r="A45" s="101"/>
      <c r="B45" s="100" t="s">
        <v>168</v>
      </c>
      <c r="C45" s="141">
        <f>AVERAGE(C18:C41)</f>
        <v>100</v>
      </c>
      <c r="D45" s="139" t="s">
        <v>180</v>
      </c>
    </row>
    <row r="46" spans="1:4" x14ac:dyDescent="0.25">
      <c r="A46" s="101"/>
      <c r="B46" s="100" t="s">
        <v>169</v>
      </c>
      <c r="C46" s="141">
        <f>MIN(C18:C41)</f>
        <v>100</v>
      </c>
      <c r="D46" s="139" t="s">
        <v>180</v>
      </c>
    </row>
    <row r="47" spans="1:4" x14ac:dyDescent="0.25">
      <c r="A47" s="101"/>
      <c r="C47" s="140"/>
    </row>
    <row r="48" spans="1:4" x14ac:dyDescent="0.25">
      <c r="A48" s="101"/>
      <c r="C48" s="140"/>
    </row>
    <row r="49" spans="1:3" x14ac:dyDescent="0.25">
      <c r="A49" s="101"/>
      <c r="C49" s="140"/>
    </row>
    <row r="50" spans="1:3" x14ac:dyDescent="0.25">
      <c r="A50" s="101"/>
    </row>
    <row r="51" spans="1:3" x14ac:dyDescent="0.25">
      <c r="A51" s="101"/>
    </row>
    <row r="52" spans="1:3" x14ac:dyDescent="0.25">
      <c r="A52" s="101"/>
    </row>
    <row r="53" spans="1:3" x14ac:dyDescent="0.25">
      <c r="A53" s="101"/>
    </row>
    <row r="54" spans="1:3" x14ac:dyDescent="0.25">
      <c r="A54" s="101"/>
    </row>
    <row r="55" spans="1:3" x14ac:dyDescent="0.25">
      <c r="A55" s="101"/>
    </row>
    <row r="56" spans="1:3" x14ac:dyDescent="0.25">
      <c r="A56" s="101"/>
    </row>
    <row r="57" spans="1:3" x14ac:dyDescent="0.25">
      <c r="A57" s="101"/>
    </row>
    <row r="58" spans="1:3" x14ac:dyDescent="0.25">
      <c r="A58" s="101"/>
    </row>
    <row r="59" spans="1:3" x14ac:dyDescent="0.25">
      <c r="A59" s="101"/>
    </row>
    <row r="60" spans="1:3" x14ac:dyDescent="0.25">
      <c r="A60" s="101"/>
    </row>
    <row r="61" spans="1:3" x14ac:dyDescent="0.25">
      <c r="A61" s="101"/>
    </row>
    <row r="62" spans="1:3" x14ac:dyDescent="0.25">
      <c r="A62" s="101"/>
    </row>
    <row r="63" spans="1:3" x14ac:dyDescent="0.25">
      <c r="A63" s="101"/>
    </row>
    <row r="64" spans="1:3" x14ac:dyDescent="0.25">
      <c r="A64" s="101"/>
    </row>
    <row r="65" spans="1:1" x14ac:dyDescent="0.25">
      <c r="A65" s="101"/>
    </row>
    <row r="66" spans="1:1" x14ac:dyDescent="0.25">
      <c r="A66" s="101"/>
    </row>
    <row r="67" spans="1:1" x14ac:dyDescent="0.25">
      <c r="A67" s="101"/>
    </row>
    <row r="68" spans="1:1" x14ac:dyDescent="0.25">
      <c r="A68" s="101"/>
    </row>
    <row r="69" spans="1:1" x14ac:dyDescent="0.25">
      <c r="A69" s="101"/>
    </row>
    <row r="70" spans="1:1" x14ac:dyDescent="0.25">
      <c r="A70" s="101"/>
    </row>
    <row r="71" spans="1:1" x14ac:dyDescent="0.25">
      <c r="A71" s="101"/>
    </row>
    <row r="72" spans="1:1" x14ac:dyDescent="0.25">
      <c r="A72" s="101"/>
    </row>
    <row r="73" spans="1:1" x14ac:dyDescent="0.25">
      <c r="A73" s="101"/>
    </row>
    <row r="74" spans="1:1" x14ac:dyDescent="0.25">
      <c r="A74" s="101"/>
    </row>
    <row r="75" spans="1:1" x14ac:dyDescent="0.25">
      <c r="A75" s="101"/>
    </row>
    <row r="76" spans="1:1" x14ac:dyDescent="0.25">
      <c r="A76" s="101"/>
    </row>
    <row r="77" spans="1:1" x14ac:dyDescent="0.25">
      <c r="A77" s="101"/>
    </row>
    <row r="78" spans="1:1" x14ac:dyDescent="0.25">
      <c r="A78" s="101"/>
    </row>
    <row r="79" spans="1:1" x14ac:dyDescent="0.25">
      <c r="A79" s="101"/>
    </row>
    <row r="80" spans="1:1" x14ac:dyDescent="0.25">
      <c r="A80" s="101"/>
    </row>
    <row r="81" spans="1:1" x14ac:dyDescent="0.25">
      <c r="A81" s="101"/>
    </row>
    <row r="82" spans="1:1" x14ac:dyDescent="0.25">
      <c r="A82" s="101"/>
    </row>
    <row r="83" spans="1:1" x14ac:dyDescent="0.25">
      <c r="A83" s="101"/>
    </row>
    <row r="84" spans="1:1" x14ac:dyDescent="0.25">
      <c r="A84" s="101"/>
    </row>
    <row r="85" spans="1:1" x14ac:dyDescent="0.25">
      <c r="A85" s="101"/>
    </row>
    <row r="86" spans="1:1" x14ac:dyDescent="0.25">
      <c r="A86" s="101"/>
    </row>
    <row r="87" spans="1:1" x14ac:dyDescent="0.25">
      <c r="A87" s="101"/>
    </row>
    <row r="88" spans="1:1" x14ac:dyDescent="0.25">
      <c r="A88" s="101"/>
    </row>
    <row r="89" spans="1:1" x14ac:dyDescent="0.25">
      <c r="A89" s="101"/>
    </row>
    <row r="90" spans="1:1" x14ac:dyDescent="0.25">
      <c r="A90" s="101"/>
    </row>
    <row r="91" spans="1:1" x14ac:dyDescent="0.25">
      <c r="A91" s="101"/>
    </row>
    <row r="92" spans="1:1" x14ac:dyDescent="0.25">
      <c r="A92" s="101"/>
    </row>
    <row r="93" spans="1:1" x14ac:dyDescent="0.25">
      <c r="A93" s="101"/>
    </row>
    <row r="94" spans="1:1" x14ac:dyDescent="0.25">
      <c r="A94" s="101"/>
    </row>
    <row r="95" spans="1:1" x14ac:dyDescent="0.25">
      <c r="A95" s="101"/>
    </row>
    <row r="96" spans="1:1" x14ac:dyDescent="0.25">
      <c r="A96" s="101"/>
    </row>
    <row r="97" spans="1:1" x14ac:dyDescent="0.25">
      <c r="A97" s="101"/>
    </row>
    <row r="98" spans="1:1" x14ac:dyDescent="0.25">
      <c r="A98" s="101"/>
    </row>
    <row r="99" spans="1:1" x14ac:dyDescent="0.25">
      <c r="A99" s="101"/>
    </row>
    <row r="100" spans="1:1" x14ac:dyDescent="0.25">
      <c r="A100" s="101"/>
    </row>
    <row r="101" spans="1:1" x14ac:dyDescent="0.25">
      <c r="A101" s="101"/>
    </row>
    <row r="102" spans="1:1" x14ac:dyDescent="0.25">
      <c r="A102" s="101"/>
    </row>
    <row r="103" spans="1:1" x14ac:dyDescent="0.25">
      <c r="A103" s="101"/>
    </row>
    <row r="104" spans="1:1" x14ac:dyDescent="0.25">
      <c r="A104" s="101"/>
    </row>
    <row r="105" spans="1:1" x14ac:dyDescent="0.25">
      <c r="A105" s="101"/>
    </row>
    <row r="106" spans="1:1" x14ac:dyDescent="0.25">
      <c r="A106" s="101"/>
    </row>
    <row r="107" spans="1:1" x14ac:dyDescent="0.25">
      <c r="A107" s="101"/>
    </row>
    <row r="108" spans="1:1" x14ac:dyDescent="0.25">
      <c r="A108" s="101"/>
    </row>
    <row r="109" spans="1:1" x14ac:dyDescent="0.25">
      <c r="A109" s="101"/>
    </row>
    <row r="110" spans="1:1" x14ac:dyDescent="0.25">
      <c r="A110" s="101"/>
    </row>
    <row r="111" spans="1:1" x14ac:dyDescent="0.25">
      <c r="A111" s="101"/>
    </row>
    <row r="112" spans="1:1" x14ac:dyDescent="0.25">
      <c r="A112" s="101"/>
    </row>
    <row r="113" spans="1:1" x14ac:dyDescent="0.25">
      <c r="A113" s="101"/>
    </row>
    <row r="114" spans="1:1" x14ac:dyDescent="0.25">
      <c r="A114" s="101"/>
    </row>
    <row r="115" spans="1:1" x14ac:dyDescent="0.25">
      <c r="A115" s="101"/>
    </row>
    <row r="116" spans="1:1" x14ac:dyDescent="0.25">
      <c r="A116" s="101"/>
    </row>
    <row r="117" spans="1:1" x14ac:dyDescent="0.25">
      <c r="A117" s="101"/>
    </row>
    <row r="118" spans="1:1" x14ac:dyDescent="0.25">
      <c r="A118" s="101"/>
    </row>
    <row r="119" spans="1:1" x14ac:dyDescent="0.25">
      <c r="A119" s="101"/>
    </row>
    <row r="120" spans="1:1" x14ac:dyDescent="0.25">
      <c r="A120" s="101"/>
    </row>
    <row r="121" spans="1:1" x14ac:dyDescent="0.25">
      <c r="A121" s="101"/>
    </row>
    <row r="122" spans="1:1" x14ac:dyDescent="0.25">
      <c r="A122" s="101"/>
    </row>
    <row r="123" spans="1:1" x14ac:dyDescent="0.25">
      <c r="A123" s="101"/>
    </row>
    <row r="124" spans="1:1" x14ac:dyDescent="0.25">
      <c r="A124" s="101"/>
    </row>
    <row r="125" spans="1:1" x14ac:dyDescent="0.25">
      <c r="A125" s="101"/>
    </row>
    <row r="126" spans="1:1" x14ac:dyDescent="0.25">
      <c r="A126" s="101"/>
    </row>
    <row r="127" spans="1:1" x14ac:dyDescent="0.25">
      <c r="A127" s="101"/>
    </row>
    <row r="128" spans="1:1" x14ac:dyDescent="0.25">
      <c r="A128" s="101"/>
    </row>
    <row r="129" spans="1:1" x14ac:dyDescent="0.25">
      <c r="A129" s="101"/>
    </row>
    <row r="130" spans="1:1" x14ac:dyDescent="0.25">
      <c r="A130" s="101"/>
    </row>
    <row r="131" spans="1:1" x14ac:dyDescent="0.25">
      <c r="A131" s="101"/>
    </row>
    <row r="132" spans="1:1" x14ac:dyDescent="0.25">
      <c r="A132" s="101"/>
    </row>
    <row r="133" spans="1:1" x14ac:dyDescent="0.25">
      <c r="A133" s="101"/>
    </row>
    <row r="134" spans="1:1" x14ac:dyDescent="0.25">
      <c r="A134" s="101"/>
    </row>
    <row r="135" spans="1:1" x14ac:dyDescent="0.25">
      <c r="A135" s="101"/>
    </row>
    <row r="136" spans="1:1" x14ac:dyDescent="0.25">
      <c r="A136" s="101"/>
    </row>
    <row r="137" spans="1:1" x14ac:dyDescent="0.25">
      <c r="A137" s="101"/>
    </row>
    <row r="138" spans="1:1" x14ac:dyDescent="0.25">
      <c r="A138" s="101"/>
    </row>
    <row r="139" spans="1:1" x14ac:dyDescent="0.25">
      <c r="A139" s="101"/>
    </row>
    <row r="140" spans="1:1" x14ac:dyDescent="0.25">
      <c r="A140" s="101"/>
    </row>
    <row r="141" spans="1:1" x14ac:dyDescent="0.25">
      <c r="A141" s="101"/>
    </row>
    <row r="142" spans="1:1" x14ac:dyDescent="0.25">
      <c r="A142" s="101"/>
    </row>
    <row r="143" spans="1:1" x14ac:dyDescent="0.25">
      <c r="A143" s="101"/>
    </row>
    <row r="144" spans="1:1" x14ac:dyDescent="0.25">
      <c r="A144" s="101"/>
    </row>
    <row r="145" spans="1:1" x14ac:dyDescent="0.25">
      <c r="A145" s="101"/>
    </row>
    <row r="146" spans="1:1" x14ac:dyDescent="0.25">
      <c r="A146" s="101"/>
    </row>
    <row r="147" spans="1:1" x14ac:dyDescent="0.25">
      <c r="A147" s="101"/>
    </row>
    <row r="148" spans="1:1" x14ac:dyDescent="0.25">
      <c r="A148" s="101"/>
    </row>
    <row r="149" spans="1:1" x14ac:dyDescent="0.25">
      <c r="A149" s="101"/>
    </row>
    <row r="150" spans="1:1" x14ac:dyDescent="0.25">
      <c r="A150" s="101"/>
    </row>
    <row r="151" spans="1:1" x14ac:dyDescent="0.25">
      <c r="A151" s="101"/>
    </row>
    <row r="152" spans="1:1" x14ac:dyDescent="0.25">
      <c r="A152" s="101"/>
    </row>
    <row r="153" spans="1:1" x14ac:dyDescent="0.25">
      <c r="A153" s="101"/>
    </row>
    <row r="154" spans="1:1" x14ac:dyDescent="0.25">
      <c r="A154" s="101"/>
    </row>
    <row r="155" spans="1:1" x14ac:dyDescent="0.25">
      <c r="A155" s="101"/>
    </row>
    <row r="156" spans="1:1" x14ac:dyDescent="0.25">
      <c r="A156" s="101"/>
    </row>
    <row r="157" spans="1:1" x14ac:dyDescent="0.25">
      <c r="A157" s="101"/>
    </row>
    <row r="158" spans="1:1" x14ac:dyDescent="0.25">
      <c r="A158" s="101"/>
    </row>
    <row r="159" spans="1:1" x14ac:dyDescent="0.25">
      <c r="A159" s="101"/>
    </row>
    <row r="160" spans="1:1" x14ac:dyDescent="0.25">
      <c r="A160" s="101"/>
    </row>
    <row r="161" spans="1:1" x14ac:dyDescent="0.25">
      <c r="A161" s="101"/>
    </row>
    <row r="162" spans="1:1" x14ac:dyDescent="0.25">
      <c r="A162" s="101"/>
    </row>
    <row r="163" spans="1:1" x14ac:dyDescent="0.25">
      <c r="A163" s="101"/>
    </row>
    <row r="164" spans="1:1" x14ac:dyDescent="0.25">
      <c r="A164" s="101"/>
    </row>
    <row r="165" spans="1:1" x14ac:dyDescent="0.25">
      <c r="A165" s="101"/>
    </row>
    <row r="166" spans="1:1" x14ac:dyDescent="0.25">
      <c r="A166" s="101"/>
    </row>
    <row r="167" spans="1:1" x14ac:dyDescent="0.25">
      <c r="A167" s="101"/>
    </row>
    <row r="168" spans="1:1" x14ac:dyDescent="0.25">
      <c r="A168" s="101"/>
    </row>
    <row r="169" spans="1:1" x14ac:dyDescent="0.25">
      <c r="A169" s="101"/>
    </row>
    <row r="170" spans="1:1" x14ac:dyDescent="0.25">
      <c r="A170" s="101"/>
    </row>
    <row r="171" spans="1:1" x14ac:dyDescent="0.25">
      <c r="A171" s="101"/>
    </row>
    <row r="172" spans="1:1" x14ac:dyDescent="0.25">
      <c r="A172" s="101"/>
    </row>
    <row r="173" spans="1:1" x14ac:dyDescent="0.25">
      <c r="A173" s="101"/>
    </row>
    <row r="174" spans="1:1" x14ac:dyDescent="0.25">
      <c r="A174" s="101"/>
    </row>
    <row r="175" spans="1:1" x14ac:dyDescent="0.25">
      <c r="A175" s="101"/>
    </row>
    <row r="176" spans="1:1" x14ac:dyDescent="0.25">
      <c r="A176" s="101"/>
    </row>
    <row r="177" spans="1:1" x14ac:dyDescent="0.25">
      <c r="A177" s="101"/>
    </row>
    <row r="178" spans="1:1" x14ac:dyDescent="0.25">
      <c r="A178" s="101"/>
    </row>
    <row r="179" spans="1:1" x14ac:dyDescent="0.25">
      <c r="A179" s="101"/>
    </row>
    <row r="180" spans="1:1" x14ac:dyDescent="0.25">
      <c r="A180" s="101"/>
    </row>
    <row r="181" spans="1:1" x14ac:dyDescent="0.25">
      <c r="A181" s="101"/>
    </row>
    <row r="182" spans="1:1" x14ac:dyDescent="0.25">
      <c r="A182" s="101"/>
    </row>
    <row r="183" spans="1:1" x14ac:dyDescent="0.25">
      <c r="A183" s="101"/>
    </row>
    <row r="184" spans="1:1" x14ac:dyDescent="0.25">
      <c r="A184" s="101"/>
    </row>
    <row r="185" spans="1:1" x14ac:dyDescent="0.25">
      <c r="A185" s="101"/>
    </row>
    <row r="186" spans="1:1" x14ac:dyDescent="0.25">
      <c r="A186" s="101"/>
    </row>
    <row r="187" spans="1:1" x14ac:dyDescent="0.25">
      <c r="A187" s="101"/>
    </row>
    <row r="188" spans="1:1" x14ac:dyDescent="0.25">
      <c r="A188" s="101"/>
    </row>
    <row r="189" spans="1:1" x14ac:dyDescent="0.25">
      <c r="A189" s="101"/>
    </row>
    <row r="190" spans="1:1" x14ac:dyDescent="0.25">
      <c r="A190" s="101"/>
    </row>
    <row r="191" spans="1:1" x14ac:dyDescent="0.25">
      <c r="A191" s="101"/>
    </row>
    <row r="192" spans="1:1" x14ac:dyDescent="0.25">
      <c r="A192" s="101"/>
    </row>
    <row r="193" spans="1:1" x14ac:dyDescent="0.25">
      <c r="A193" s="101"/>
    </row>
    <row r="194" spans="1:1" x14ac:dyDescent="0.25">
      <c r="A194" s="101"/>
    </row>
    <row r="195" spans="1:1" x14ac:dyDescent="0.25">
      <c r="A195" s="101"/>
    </row>
    <row r="196" spans="1:1" x14ac:dyDescent="0.25">
      <c r="A196" s="101"/>
    </row>
    <row r="197" spans="1:1" x14ac:dyDescent="0.25">
      <c r="A197" s="101"/>
    </row>
    <row r="198" spans="1:1" x14ac:dyDescent="0.25">
      <c r="A198" s="101"/>
    </row>
    <row r="199" spans="1:1" x14ac:dyDescent="0.25">
      <c r="A199" s="101"/>
    </row>
    <row r="200" spans="1:1" x14ac:dyDescent="0.25">
      <c r="A200" s="101"/>
    </row>
    <row r="201" spans="1:1" x14ac:dyDescent="0.25">
      <c r="A201" s="101"/>
    </row>
    <row r="202" spans="1:1" x14ac:dyDescent="0.25">
      <c r="A202" s="101"/>
    </row>
    <row r="203" spans="1:1" x14ac:dyDescent="0.25">
      <c r="A203" s="101"/>
    </row>
    <row r="204" spans="1:1" x14ac:dyDescent="0.25">
      <c r="A204" s="101"/>
    </row>
    <row r="205" spans="1:1" x14ac:dyDescent="0.25">
      <c r="A205" s="101"/>
    </row>
    <row r="206" spans="1:1" x14ac:dyDescent="0.25">
      <c r="A206" s="101"/>
    </row>
    <row r="207" spans="1:1" x14ac:dyDescent="0.25">
      <c r="A207" s="101"/>
    </row>
    <row r="208" spans="1:1" x14ac:dyDescent="0.25">
      <c r="A208" s="101"/>
    </row>
    <row r="209" spans="1:1" x14ac:dyDescent="0.25">
      <c r="A209" s="101"/>
    </row>
    <row r="210" spans="1:1" x14ac:dyDescent="0.25">
      <c r="A210" s="101"/>
    </row>
    <row r="211" spans="1:1" x14ac:dyDescent="0.25">
      <c r="A211" s="101"/>
    </row>
    <row r="212" spans="1:1" x14ac:dyDescent="0.25">
      <c r="A212" s="101"/>
    </row>
    <row r="213" spans="1:1" x14ac:dyDescent="0.25">
      <c r="A213" s="101"/>
    </row>
    <row r="214" spans="1:1" x14ac:dyDescent="0.25">
      <c r="A214" s="101"/>
    </row>
    <row r="215" spans="1:1" x14ac:dyDescent="0.25">
      <c r="A215" s="101"/>
    </row>
    <row r="216" spans="1:1" x14ac:dyDescent="0.25">
      <c r="A216" s="101"/>
    </row>
    <row r="217" spans="1:1" x14ac:dyDescent="0.25">
      <c r="A217" s="101"/>
    </row>
    <row r="218" spans="1:1" x14ac:dyDescent="0.25">
      <c r="A218" s="101"/>
    </row>
    <row r="219" spans="1:1" x14ac:dyDescent="0.25">
      <c r="A219" s="101"/>
    </row>
    <row r="220" spans="1:1" x14ac:dyDescent="0.25">
      <c r="A220" s="101"/>
    </row>
    <row r="221" spans="1:1" x14ac:dyDescent="0.25">
      <c r="A221" s="101"/>
    </row>
    <row r="222" spans="1:1" x14ac:dyDescent="0.25">
      <c r="A222" s="101"/>
    </row>
    <row r="223" spans="1:1" x14ac:dyDescent="0.25">
      <c r="A223" s="101"/>
    </row>
    <row r="224" spans="1:1" x14ac:dyDescent="0.25">
      <c r="A224" s="101"/>
    </row>
    <row r="225" spans="1:1" x14ac:dyDescent="0.25">
      <c r="A225" s="101"/>
    </row>
    <row r="226" spans="1:1" x14ac:dyDescent="0.25">
      <c r="A226" s="101"/>
    </row>
    <row r="227" spans="1:1" x14ac:dyDescent="0.25">
      <c r="A227" s="101"/>
    </row>
    <row r="228" spans="1:1" x14ac:dyDescent="0.25">
      <c r="A228" s="101"/>
    </row>
    <row r="229" spans="1:1" x14ac:dyDescent="0.25">
      <c r="A229" s="101"/>
    </row>
    <row r="230" spans="1:1" x14ac:dyDescent="0.25">
      <c r="A230" s="101"/>
    </row>
    <row r="231" spans="1:1" x14ac:dyDescent="0.25">
      <c r="A231" s="101"/>
    </row>
    <row r="232" spans="1:1" x14ac:dyDescent="0.25">
      <c r="A232" s="101"/>
    </row>
    <row r="233" spans="1:1" x14ac:dyDescent="0.25">
      <c r="A233" s="101"/>
    </row>
    <row r="234" spans="1:1" x14ac:dyDescent="0.25">
      <c r="A234" s="101"/>
    </row>
    <row r="235" spans="1:1" x14ac:dyDescent="0.25">
      <c r="A235" s="101"/>
    </row>
    <row r="236" spans="1:1" x14ac:dyDescent="0.25">
      <c r="A236" s="101"/>
    </row>
    <row r="237" spans="1:1" x14ac:dyDescent="0.25">
      <c r="A237" s="101"/>
    </row>
    <row r="238" spans="1:1" x14ac:dyDescent="0.25">
      <c r="A238" s="101"/>
    </row>
    <row r="239" spans="1:1" x14ac:dyDescent="0.25">
      <c r="A239" s="101"/>
    </row>
    <row r="240" spans="1:1" x14ac:dyDescent="0.25">
      <c r="A240" s="101"/>
    </row>
    <row r="241" spans="1:1" x14ac:dyDescent="0.25">
      <c r="A241" s="101"/>
    </row>
    <row r="242" spans="1:1" x14ac:dyDescent="0.25">
      <c r="A242" s="101"/>
    </row>
    <row r="243" spans="1:1" x14ac:dyDescent="0.25">
      <c r="A243" s="101"/>
    </row>
    <row r="244" spans="1:1" x14ac:dyDescent="0.25">
      <c r="A244" s="101"/>
    </row>
    <row r="245" spans="1:1" x14ac:dyDescent="0.25">
      <c r="A245" s="101"/>
    </row>
    <row r="246" spans="1:1" x14ac:dyDescent="0.25">
      <c r="A246" s="101"/>
    </row>
    <row r="247" spans="1:1" x14ac:dyDescent="0.25">
      <c r="A247" s="101"/>
    </row>
    <row r="248" spans="1:1" x14ac:dyDescent="0.25">
      <c r="A248" s="101"/>
    </row>
    <row r="249" spans="1:1" x14ac:dyDescent="0.25">
      <c r="A249" s="101"/>
    </row>
    <row r="250" spans="1:1" x14ac:dyDescent="0.25">
      <c r="A250" s="101"/>
    </row>
    <row r="251" spans="1:1" x14ac:dyDescent="0.25">
      <c r="A251" s="101"/>
    </row>
    <row r="252" spans="1:1" x14ac:dyDescent="0.25">
      <c r="A252" s="101"/>
    </row>
    <row r="253" spans="1:1" x14ac:dyDescent="0.25">
      <c r="A253" s="101"/>
    </row>
    <row r="254" spans="1:1" x14ac:dyDescent="0.25">
      <c r="A254" s="101"/>
    </row>
    <row r="255" spans="1:1" x14ac:dyDescent="0.25">
      <c r="A255" s="101"/>
    </row>
    <row r="256" spans="1:1" x14ac:dyDescent="0.25">
      <c r="A256" s="101"/>
    </row>
    <row r="257" spans="1:1" x14ac:dyDescent="0.25">
      <c r="A257" s="101"/>
    </row>
    <row r="258" spans="1:1" x14ac:dyDescent="0.25">
      <c r="A258" s="101"/>
    </row>
    <row r="259" spans="1:1" x14ac:dyDescent="0.25">
      <c r="A259" s="101"/>
    </row>
    <row r="260" spans="1:1" x14ac:dyDescent="0.25">
      <c r="A260" s="101"/>
    </row>
    <row r="261" spans="1:1" x14ac:dyDescent="0.25">
      <c r="A261" s="101"/>
    </row>
    <row r="262" spans="1:1" x14ac:dyDescent="0.25">
      <c r="A262" s="101"/>
    </row>
    <row r="263" spans="1:1" x14ac:dyDescent="0.25">
      <c r="A263" s="101"/>
    </row>
    <row r="264" spans="1:1" x14ac:dyDescent="0.25">
      <c r="A264" s="101"/>
    </row>
    <row r="265" spans="1:1" x14ac:dyDescent="0.25">
      <c r="A265" s="101"/>
    </row>
    <row r="266" spans="1:1" x14ac:dyDescent="0.25">
      <c r="A266" s="101"/>
    </row>
    <row r="267" spans="1:1" x14ac:dyDescent="0.25">
      <c r="A267" s="101"/>
    </row>
    <row r="268" spans="1:1" x14ac:dyDescent="0.25">
      <c r="A268" s="101"/>
    </row>
    <row r="269" spans="1:1" x14ac:dyDescent="0.25">
      <c r="A269" s="101"/>
    </row>
    <row r="270" spans="1:1" x14ac:dyDescent="0.25">
      <c r="A270" s="101"/>
    </row>
    <row r="271" spans="1:1" x14ac:dyDescent="0.25">
      <c r="A271" s="101"/>
    </row>
    <row r="272" spans="1:1" x14ac:dyDescent="0.25">
      <c r="A272" s="101"/>
    </row>
    <row r="273" spans="1:1" x14ac:dyDescent="0.25">
      <c r="A273" s="101"/>
    </row>
    <row r="274" spans="1:1" x14ac:dyDescent="0.25">
      <c r="A274" s="101"/>
    </row>
    <row r="275" spans="1:1" x14ac:dyDescent="0.25">
      <c r="A275" s="101"/>
    </row>
    <row r="276" spans="1:1" x14ac:dyDescent="0.25">
      <c r="A276" s="101"/>
    </row>
    <row r="277" spans="1:1" x14ac:dyDescent="0.25">
      <c r="A277" s="101"/>
    </row>
    <row r="278" spans="1:1" x14ac:dyDescent="0.25">
      <c r="A278" s="101"/>
    </row>
    <row r="279" spans="1:1" x14ac:dyDescent="0.25">
      <c r="A279" s="101"/>
    </row>
    <row r="280" spans="1:1" x14ac:dyDescent="0.25">
      <c r="A280" s="101"/>
    </row>
    <row r="281" spans="1:1" x14ac:dyDescent="0.25">
      <c r="A281" s="101"/>
    </row>
    <row r="282" spans="1:1" x14ac:dyDescent="0.25">
      <c r="A282" s="101"/>
    </row>
    <row r="283" spans="1:1" x14ac:dyDescent="0.25">
      <c r="A283" s="101"/>
    </row>
    <row r="284" spans="1:1" x14ac:dyDescent="0.25">
      <c r="A284" s="101"/>
    </row>
    <row r="285" spans="1:1" x14ac:dyDescent="0.25">
      <c r="A285" s="101"/>
    </row>
    <row r="286" spans="1:1" x14ac:dyDescent="0.25">
      <c r="A286" s="101"/>
    </row>
    <row r="287" spans="1:1" x14ac:dyDescent="0.25">
      <c r="A287" s="101"/>
    </row>
    <row r="288" spans="1:1" x14ac:dyDescent="0.25">
      <c r="A288" s="101"/>
    </row>
    <row r="289" spans="1:1" x14ac:dyDescent="0.25">
      <c r="A289" s="101"/>
    </row>
    <row r="290" spans="1:1" x14ac:dyDescent="0.25">
      <c r="A290" s="101"/>
    </row>
    <row r="291" spans="1:1" x14ac:dyDescent="0.25">
      <c r="A291" s="101"/>
    </row>
    <row r="292" spans="1:1" x14ac:dyDescent="0.25">
      <c r="A292" s="101"/>
    </row>
    <row r="293" spans="1:1" x14ac:dyDescent="0.25">
      <c r="A293" s="101"/>
    </row>
    <row r="294" spans="1:1" x14ac:dyDescent="0.25">
      <c r="A294" s="101"/>
    </row>
    <row r="295" spans="1:1" x14ac:dyDescent="0.25">
      <c r="A295" s="101"/>
    </row>
    <row r="296" spans="1:1" x14ac:dyDescent="0.25">
      <c r="A296" s="101"/>
    </row>
    <row r="297" spans="1:1" x14ac:dyDescent="0.25">
      <c r="A297" s="101"/>
    </row>
    <row r="298" spans="1:1" x14ac:dyDescent="0.25">
      <c r="A298" s="101"/>
    </row>
    <row r="299" spans="1:1" x14ac:dyDescent="0.25">
      <c r="A299" s="101"/>
    </row>
    <row r="300" spans="1:1" x14ac:dyDescent="0.25">
      <c r="A300" s="101"/>
    </row>
    <row r="301" spans="1:1" x14ac:dyDescent="0.25">
      <c r="A301" s="101"/>
    </row>
    <row r="302" spans="1:1" x14ac:dyDescent="0.25">
      <c r="A302" s="101"/>
    </row>
    <row r="303" spans="1:1" x14ac:dyDescent="0.25">
      <c r="A303" s="101"/>
    </row>
    <row r="304" spans="1:1" x14ac:dyDescent="0.25">
      <c r="A304" s="101"/>
    </row>
    <row r="305" spans="1:1" x14ac:dyDescent="0.25">
      <c r="A305" s="101"/>
    </row>
    <row r="306" spans="1:1" x14ac:dyDescent="0.25">
      <c r="A306" s="101"/>
    </row>
    <row r="307" spans="1:1" x14ac:dyDescent="0.25">
      <c r="A307" s="101"/>
    </row>
    <row r="308" spans="1:1" x14ac:dyDescent="0.25">
      <c r="A308" s="101"/>
    </row>
    <row r="309" spans="1:1" x14ac:dyDescent="0.25">
      <c r="A309" s="101"/>
    </row>
    <row r="310" spans="1:1" x14ac:dyDescent="0.25">
      <c r="A310" s="101"/>
    </row>
    <row r="311" spans="1:1" x14ac:dyDescent="0.25">
      <c r="A311" s="101"/>
    </row>
    <row r="312" spans="1:1" x14ac:dyDescent="0.25">
      <c r="A312" s="101"/>
    </row>
    <row r="313" spans="1:1" x14ac:dyDescent="0.25">
      <c r="A313" s="101"/>
    </row>
    <row r="314" spans="1:1" x14ac:dyDescent="0.25">
      <c r="A314" s="101"/>
    </row>
    <row r="315" spans="1:1" x14ac:dyDescent="0.25">
      <c r="A315" s="101"/>
    </row>
    <row r="316" spans="1:1" x14ac:dyDescent="0.25">
      <c r="A316" s="101"/>
    </row>
    <row r="317" spans="1:1" x14ac:dyDescent="0.25">
      <c r="A317" s="101"/>
    </row>
    <row r="318" spans="1:1" x14ac:dyDescent="0.25">
      <c r="A318" s="101"/>
    </row>
    <row r="319" spans="1:1" x14ac:dyDescent="0.25">
      <c r="A319" s="101"/>
    </row>
    <row r="320" spans="1:1" x14ac:dyDescent="0.25">
      <c r="A320" s="101"/>
    </row>
    <row r="321" spans="1:1" x14ac:dyDescent="0.25">
      <c r="A321" s="101"/>
    </row>
    <row r="322" spans="1:1" x14ac:dyDescent="0.25">
      <c r="A322" s="101"/>
    </row>
    <row r="323" spans="1:1" x14ac:dyDescent="0.25">
      <c r="A323" s="101"/>
    </row>
    <row r="324" spans="1:1" x14ac:dyDescent="0.25">
      <c r="A324" s="101"/>
    </row>
    <row r="325" spans="1:1" x14ac:dyDescent="0.25">
      <c r="A325" s="101"/>
    </row>
    <row r="326" spans="1:1" x14ac:dyDescent="0.25">
      <c r="A326" s="101"/>
    </row>
    <row r="327" spans="1:1" x14ac:dyDescent="0.25">
      <c r="A327" s="101"/>
    </row>
    <row r="328" spans="1:1" x14ac:dyDescent="0.25">
      <c r="A328" s="101"/>
    </row>
    <row r="329" spans="1:1" x14ac:dyDescent="0.25">
      <c r="A329" s="101"/>
    </row>
    <row r="330" spans="1:1" x14ac:dyDescent="0.25">
      <c r="A330" s="101"/>
    </row>
    <row r="331" spans="1:1" x14ac:dyDescent="0.25">
      <c r="A331" s="101"/>
    </row>
    <row r="332" spans="1:1" x14ac:dyDescent="0.25">
      <c r="A332" s="101"/>
    </row>
    <row r="333" spans="1:1" x14ac:dyDescent="0.25">
      <c r="A333" s="101"/>
    </row>
    <row r="334" spans="1:1" x14ac:dyDescent="0.25">
      <c r="A334" s="101"/>
    </row>
    <row r="335" spans="1:1" x14ac:dyDescent="0.25">
      <c r="A335" s="101"/>
    </row>
    <row r="336" spans="1:1" x14ac:dyDescent="0.25">
      <c r="A336" s="101"/>
    </row>
    <row r="337" spans="1:1" x14ac:dyDescent="0.25">
      <c r="A337" s="101"/>
    </row>
    <row r="338" spans="1:1" x14ac:dyDescent="0.25">
      <c r="A338" s="101"/>
    </row>
    <row r="339" spans="1:1" x14ac:dyDescent="0.25">
      <c r="A339" s="101"/>
    </row>
    <row r="340" spans="1:1" x14ac:dyDescent="0.25">
      <c r="A340" s="101"/>
    </row>
    <row r="341" spans="1:1" x14ac:dyDescent="0.25">
      <c r="A341" s="101"/>
    </row>
    <row r="342" spans="1:1" x14ac:dyDescent="0.25">
      <c r="A342" s="101"/>
    </row>
    <row r="343" spans="1:1" x14ac:dyDescent="0.25">
      <c r="A343" s="101"/>
    </row>
    <row r="344" spans="1:1" x14ac:dyDescent="0.25">
      <c r="A344" s="101"/>
    </row>
    <row r="345" spans="1:1" x14ac:dyDescent="0.25">
      <c r="A345" s="101"/>
    </row>
    <row r="346" spans="1:1" x14ac:dyDescent="0.25">
      <c r="A346" s="101"/>
    </row>
    <row r="347" spans="1:1" x14ac:dyDescent="0.25">
      <c r="A347" s="101"/>
    </row>
    <row r="348" spans="1:1" x14ac:dyDescent="0.25">
      <c r="A348" s="101"/>
    </row>
    <row r="349" spans="1:1" x14ac:dyDescent="0.25">
      <c r="A349" s="101"/>
    </row>
    <row r="350" spans="1:1" x14ac:dyDescent="0.25">
      <c r="A350" s="101"/>
    </row>
    <row r="351" spans="1:1" x14ac:dyDescent="0.25">
      <c r="A351" s="101"/>
    </row>
    <row r="352" spans="1:1" x14ac:dyDescent="0.25">
      <c r="A352" s="101"/>
    </row>
    <row r="353" spans="1:1" x14ac:dyDescent="0.25">
      <c r="A353" s="101"/>
    </row>
    <row r="354" spans="1:1" x14ac:dyDescent="0.25">
      <c r="A354" s="101"/>
    </row>
    <row r="355" spans="1:1" x14ac:dyDescent="0.25">
      <c r="A355" s="101"/>
    </row>
    <row r="356" spans="1:1" x14ac:dyDescent="0.25">
      <c r="A356" s="101"/>
    </row>
    <row r="357" spans="1:1" x14ac:dyDescent="0.25">
      <c r="A357" s="101"/>
    </row>
    <row r="358" spans="1:1" x14ac:dyDescent="0.25">
      <c r="A358" s="101"/>
    </row>
    <row r="359" spans="1:1" x14ac:dyDescent="0.25">
      <c r="A359" s="101"/>
    </row>
    <row r="360" spans="1:1" x14ac:dyDescent="0.25">
      <c r="A360" s="101"/>
    </row>
    <row r="361" spans="1:1" x14ac:dyDescent="0.25">
      <c r="A361" s="101"/>
    </row>
    <row r="362" spans="1:1" x14ac:dyDescent="0.25">
      <c r="A362" s="101"/>
    </row>
    <row r="363" spans="1:1" x14ac:dyDescent="0.25">
      <c r="A363" s="101"/>
    </row>
    <row r="364" spans="1:1" x14ac:dyDescent="0.25">
      <c r="A364" s="101"/>
    </row>
    <row r="365" spans="1:1" x14ac:dyDescent="0.25">
      <c r="A365" s="101"/>
    </row>
    <row r="366" spans="1:1" x14ac:dyDescent="0.25">
      <c r="A366" s="101"/>
    </row>
    <row r="367" spans="1:1" x14ac:dyDescent="0.25">
      <c r="A367" s="101"/>
    </row>
    <row r="368" spans="1:1" x14ac:dyDescent="0.25">
      <c r="A368" s="101"/>
    </row>
    <row r="369" spans="1:1" x14ac:dyDescent="0.25">
      <c r="A369" s="101"/>
    </row>
    <row r="370" spans="1:1" x14ac:dyDescent="0.25">
      <c r="A370" s="101"/>
    </row>
    <row r="371" spans="1:1" x14ac:dyDescent="0.25">
      <c r="A371" s="101"/>
    </row>
    <row r="372" spans="1:1" x14ac:dyDescent="0.25">
      <c r="A372" s="101"/>
    </row>
    <row r="373" spans="1:1" x14ac:dyDescent="0.25">
      <c r="A373" s="101"/>
    </row>
    <row r="374" spans="1:1" x14ac:dyDescent="0.25">
      <c r="A374" s="101"/>
    </row>
    <row r="375" spans="1:1" x14ac:dyDescent="0.25">
      <c r="A375" s="101"/>
    </row>
    <row r="376" spans="1:1" x14ac:dyDescent="0.25">
      <c r="A376" s="101"/>
    </row>
    <row r="377" spans="1:1" x14ac:dyDescent="0.25">
      <c r="A377" s="101"/>
    </row>
    <row r="378" spans="1:1" x14ac:dyDescent="0.25">
      <c r="A378" s="101"/>
    </row>
    <row r="379" spans="1:1" x14ac:dyDescent="0.25">
      <c r="A379" s="101"/>
    </row>
    <row r="380" spans="1:1" x14ac:dyDescent="0.25">
      <c r="A380" s="101"/>
    </row>
    <row r="381" spans="1:1" x14ac:dyDescent="0.25">
      <c r="A381" s="101"/>
    </row>
    <row r="382" spans="1:1" x14ac:dyDescent="0.25">
      <c r="A382" s="101"/>
    </row>
    <row r="383" spans="1:1" x14ac:dyDescent="0.25">
      <c r="A383" s="101"/>
    </row>
    <row r="384" spans="1:1" x14ac:dyDescent="0.25">
      <c r="A384" s="101"/>
    </row>
    <row r="385" spans="1:1" x14ac:dyDescent="0.25">
      <c r="A385" s="101"/>
    </row>
    <row r="386" spans="1:1" x14ac:dyDescent="0.25">
      <c r="A386" s="101"/>
    </row>
    <row r="387" spans="1:1" x14ac:dyDescent="0.25">
      <c r="A387" s="101"/>
    </row>
    <row r="388" spans="1:1" x14ac:dyDescent="0.25">
      <c r="A388" s="101"/>
    </row>
    <row r="389" spans="1:1" x14ac:dyDescent="0.25">
      <c r="A389" s="101"/>
    </row>
    <row r="390" spans="1:1" x14ac:dyDescent="0.25">
      <c r="A390" s="101"/>
    </row>
    <row r="391" spans="1:1" x14ac:dyDescent="0.25">
      <c r="A391" s="101"/>
    </row>
    <row r="392" spans="1:1" x14ac:dyDescent="0.25">
      <c r="A392" s="101"/>
    </row>
    <row r="393" spans="1:1" x14ac:dyDescent="0.25">
      <c r="A393" s="101"/>
    </row>
    <row r="394" spans="1:1" x14ac:dyDescent="0.25">
      <c r="A394" s="101"/>
    </row>
    <row r="395" spans="1:1" x14ac:dyDescent="0.25">
      <c r="A395" s="101"/>
    </row>
    <row r="396" spans="1:1" x14ac:dyDescent="0.25">
      <c r="A396" s="101"/>
    </row>
    <row r="397" spans="1:1" x14ac:dyDescent="0.25">
      <c r="A397" s="101"/>
    </row>
    <row r="398" spans="1:1" x14ac:dyDescent="0.25">
      <c r="A398" s="101"/>
    </row>
    <row r="399" spans="1:1" x14ac:dyDescent="0.25">
      <c r="A399" s="101"/>
    </row>
    <row r="400" spans="1:1" x14ac:dyDescent="0.25">
      <c r="A400" s="101"/>
    </row>
    <row r="401" spans="1:1" x14ac:dyDescent="0.25">
      <c r="A401" s="101"/>
    </row>
    <row r="402" spans="1:1" x14ac:dyDescent="0.25">
      <c r="A402" s="101"/>
    </row>
    <row r="403" spans="1:1" x14ac:dyDescent="0.25">
      <c r="A403" s="101"/>
    </row>
    <row r="404" spans="1:1" x14ac:dyDescent="0.25">
      <c r="A404" s="101"/>
    </row>
    <row r="405" spans="1:1" x14ac:dyDescent="0.25">
      <c r="A405" s="101"/>
    </row>
    <row r="406" spans="1:1" x14ac:dyDescent="0.25">
      <c r="A406" s="101"/>
    </row>
    <row r="407" spans="1:1" x14ac:dyDescent="0.25">
      <c r="A407" s="101"/>
    </row>
    <row r="408" spans="1:1" x14ac:dyDescent="0.25">
      <c r="A408" s="101"/>
    </row>
    <row r="409" spans="1:1" x14ac:dyDescent="0.25">
      <c r="A409" s="101"/>
    </row>
    <row r="410" spans="1:1" x14ac:dyDescent="0.25">
      <c r="A410" s="101"/>
    </row>
    <row r="411" spans="1:1" x14ac:dyDescent="0.25">
      <c r="A411" s="101"/>
    </row>
    <row r="412" spans="1:1" x14ac:dyDescent="0.25">
      <c r="A412" s="101"/>
    </row>
    <row r="413" spans="1:1" x14ac:dyDescent="0.25">
      <c r="A413" s="101"/>
    </row>
    <row r="414" spans="1:1" x14ac:dyDescent="0.25">
      <c r="A414" s="101"/>
    </row>
    <row r="415" spans="1:1" x14ac:dyDescent="0.25">
      <c r="A415" s="101"/>
    </row>
    <row r="416" spans="1:1" x14ac:dyDescent="0.25">
      <c r="A416" s="101"/>
    </row>
    <row r="417" spans="1:1" x14ac:dyDescent="0.25">
      <c r="A417" s="101"/>
    </row>
    <row r="418" spans="1:1" x14ac:dyDescent="0.25">
      <c r="A418" s="101"/>
    </row>
    <row r="419" spans="1:1" x14ac:dyDescent="0.25">
      <c r="A419" s="101"/>
    </row>
    <row r="420" spans="1:1" x14ac:dyDescent="0.25">
      <c r="A420" s="101"/>
    </row>
    <row r="421" spans="1:1" x14ac:dyDescent="0.25">
      <c r="A421" s="101"/>
    </row>
    <row r="422" spans="1:1" x14ac:dyDescent="0.25">
      <c r="A422" s="101"/>
    </row>
    <row r="423" spans="1:1" x14ac:dyDescent="0.25">
      <c r="A423" s="101"/>
    </row>
    <row r="424" spans="1:1" x14ac:dyDescent="0.25">
      <c r="A424" s="101"/>
    </row>
    <row r="425" spans="1:1" x14ac:dyDescent="0.25">
      <c r="A425" s="101"/>
    </row>
    <row r="426" spans="1:1" x14ac:dyDescent="0.25">
      <c r="A426" s="101"/>
    </row>
    <row r="427" spans="1:1" x14ac:dyDescent="0.25">
      <c r="A427" s="101"/>
    </row>
    <row r="428" spans="1:1" x14ac:dyDescent="0.25">
      <c r="A428" s="101"/>
    </row>
    <row r="429" spans="1:1" x14ac:dyDescent="0.25">
      <c r="A429" s="101"/>
    </row>
    <row r="430" spans="1:1" x14ac:dyDescent="0.25">
      <c r="A430" s="101"/>
    </row>
    <row r="431" spans="1:1" x14ac:dyDescent="0.25">
      <c r="A431" s="101"/>
    </row>
    <row r="432" spans="1:1" x14ac:dyDescent="0.25">
      <c r="A432" s="101"/>
    </row>
    <row r="433" spans="1:1" x14ac:dyDescent="0.25">
      <c r="A433" s="101"/>
    </row>
    <row r="434" spans="1:1" x14ac:dyDescent="0.25">
      <c r="A434" s="101"/>
    </row>
    <row r="435" spans="1:1" x14ac:dyDescent="0.25">
      <c r="A435" s="101"/>
    </row>
    <row r="436" spans="1:1" x14ac:dyDescent="0.25">
      <c r="A436" s="101"/>
    </row>
    <row r="437" spans="1:1" x14ac:dyDescent="0.25">
      <c r="A437" s="101"/>
    </row>
    <row r="438" spans="1:1" x14ac:dyDescent="0.25">
      <c r="A438" s="101"/>
    </row>
    <row r="439" spans="1:1" x14ac:dyDescent="0.25">
      <c r="A439" s="101"/>
    </row>
    <row r="440" spans="1:1" x14ac:dyDescent="0.25">
      <c r="A440" s="101"/>
    </row>
    <row r="441" spans="1:1" x14ac:dyDescent="0.25">
      <c r="A441" s="101"/>
    </row>
    <row r="442" spans="1:1" x14ac:dyDescent="0.25">
      <c r="A442" s="101"/>
    </row>
    <row r="443" spans="1:1" x14ac:dyDescent="0.25">
      <c r="A443" s="101"/>
    </row>
    <row r="444" spans="1:1" x14ac:dyDescent="0.25">
      <c r="A444" s="101"/>
    </row>
    <row r="445" spans="1:1" x14ac:dyDescent="0.25">
      <c r="A445" s="101"/>
    </row>
    <row r="446" spans="1:1" x14ac:dyDescent="0.25">
      <c r="A446" s="101"/>
    </row>
    <row r="447" spans="1:1" x14ac:dyDescent="0.25">
      <c r="A447" s="101"/>
    </row>
    <row r="448" spans="1:1" x14ac:dyDescent="0.25">
      <c r="A448" s="101"/>
    </row>
    <row r="449" spans="1:1" x14ac:dyDescent="0.25">
      <c r="A449" s="101"/>
    </row>
    <row r="450" spans="1:1" x14ac:dyDescent="0.25">
      <c r="A450" s="101"/>
    </row>
    <row r="451" spans="1:1" x14ac:dyDescent="0.25">
      <c r="A451" s="101"/>
    </row>
    <row r="452" spans="1:1" x14ac:dyDescent="0.25">
      <c r="A452" s="101"/>
    </row>
    <row r="453" spans="1:1" x14ac:dyDescent="0.25">
      <c r="A453" s="101"/>
    </row>
    <row r="454" spans="1:1" x14ac:dyDescent="0.25">
      <c r="A454" s="101"/>
    </row>
    <row r="455" spans="1:1" x14ac:dyDescent="0.25">
      <c r="A455" s="101"/>
    </row>
    <row r="456" spans="1:1" x14ac:dyDescent="0.25">
      <c r="A456" s="101"/>
    </row>
    <row r="457" spans="1:1" x14ac:dyDescent="0.25">
      <c r="A457" s="101"/>
    </row>
    <row r="458" spans="1:1" x14ac:dyDescent="0.25">
      <c r="A458" s="101"/>
    </row>
    <row r="459" spans="1:1" x14ac:dyDescent="0.25">
      <c r="A459" s="101"/>
    </row>
    <row r="460" spans="1:1" x14ac:dyDescent="0.25">
      <c r="A460" s="101"/>
    </row>
    <row r="461" spans="1:1" x14ac:dyDescent="0.25">
      <c r="A461" s="101"/>
    </row>
    <row r="462" spans="1:1" x14ac:dyDescent="0.25">
      <c r="A462" s="101"/>
    </row>
    <row r="463" spans="1:1" x14ac:dyDescent="0.25">
      <c r="A463" s="101"/>
    </row>
    <row r="464" spans="1:1" x14ac:dyDescent="0.25">
      <c r="A464" s="101"/>
    </row>
    <row r="465" spans="1:1" x14ac:dyDescent="0.25">
      <c r="A465" s="101"/>
    </row>
    <row r="466" spans="1:1" x14ac:dyDescent="0.25">
      <c r="A466" s="101"/>
    </row>
    <row r="467" spans="1:1" x14ac:dyDescent="0.25">
      <c r="A467" s="101"/>
    </row>
    <row r="468" spans="1:1" x14ac:dyDescent="0.25">
      <c r="A468" s="101"/>
    </row>
    <row r="469" spans="1:1" x14ac:dyDescent="0.25">
      <c r="A469" s="101"/>
    </row>
    <row r="470" spans="1:1" x14ac:dyDescent="0.25">
      <c r="A470" s="101"/>
    </row>
    <row r="471" spans="1:1" x14ac:dyDescent="0.25">
      <c r="A471" s="101"/>
    </row>
    <row r="472" spans="1:1" x14ac:dyDescent="0.25">
      <c r="A472" s="101"/>
    </row>
    <row r="473" spans="1:1" x14ac:dyDescent="0.25">
      <c r="A473" s="101"/>
    </row>
    <row r="474" spans="1:1" x14ac:dyDescent="0.25">
      <c r="A474" s="101"/>
    </row>
    <row r="475" spans="1:1" x14ac:dyDescent="0.25">
      <c r="A475" s="101"/>
    </row>
    <row r="476" spans="1:1" x14ac:dyDescent="0.25">
      <c r="A476" s="101"/>
    </row>
    <row r="477" spans="1:1" x14ac:dyDescent="0.25">
      <c r="A477" s="101"/>
    </row>
    <row r="478" spans="1:1" x14ac:dyDescent="0.25">
      <c r="A478" s="101"/>
    </row>
    <row r="479" spans="1:1" x14ac:dyDescent="0.25">
      <c r="A479" s="101"/>
    </row>
    <row r="480" spans="1:1" x14ac:dyDescent="0.25">
      <c r="A480" s="101"/>
    </row>
    <row r="481" spans="1:1" x14ac:dyDescent="0.25">
      <c r="A481" s="101"/>
    </row>
    <row r="482" spans="1:1" x14ac:dyDescent="0.25">
      <c r="A482" s="101"/>
    </row>
    <row r="483" spans="1:1" x14ac:dyDescent="0.25">
      <c r="A483" s="101"/>
    </row>
    <row r="484" spans="1:1" x14ac:dyDescent="0.25">
      <c r="A484" s="101"/>
    </row>
    <row r="485" spans="1:1" x14ac:dyDescent="0.25">
      <c r="A485" s="101"/>
    </row>
    <row r="486" spans="1:1" x14ac:dyDescent="0.25">
      <c r="A486" s="101"/>
    </row>
    <row r="487" spans="1:1" x14ac:dyDescent="0.25">
      <c r="A487" s="101"/>
    </row>
    <row r="488" spans="1:1" x14ac:dyDescent="0.25">
      <c r="A488" s="101"/>
    </row>
    <row r="489" spans="1:1" x14ac:dyDescent="0.25">
      <c r="A489" s="101"/>
    </row>
    <row r="490" spans="1:1" x14ac:dyDescent="0.25">
      <c r="A490" s="101"/>
    </row>
    <row r="491" spans="1:1" x14ac:dyDescent="0.25">
      <c r="A491" s="101"/>
    </row>
    <row r="492" spans="1:1" x14ac:dyDescent="0.25">
      <c r="A492" s="101"/>
    </row>
    <row r="493" spans="1:1" x14ac:dyDescent="0.25">
      <c r="A493" s="101"/>
    </row>
    <row r="494" spans="1:1" x14ac:dyDescent="0.25">
      <c r="A494" s="101"/>
    </row>
    <row r="495" spans="1:1" x14ac:dyDescent="0.25">
      <c r="A495" s="101"/>
    </row>
    <row r="496" spans="1:1" x14ac:dyDescent="0.25">
      <c r="A496" s="101"/>
    </row>
    <row r="497" spans="1:1" x14ac:dyDescent="0.25">
      <c r="A497" s="101"/>
    </row>
    <row r="498" spans="1:1" x14ac:dyDescent="0.25">
      <c r="A498" s="101"/>
    </row>
    <row r="499" spans="1:1" x14ac:dyDescent="0.25">
      <c r="A499" s="101"/>
    </row>
    <row r="500" spans="1:1" x14ac:dyDescent="0.25">
      <c r="A500" s="101"/>
    </row>
    <row r="501" spans="1:1" x14ac:dyDescent="0.25">
      <c r="A501" s="101"/>
    </row>
    <row r="502" spans="1:1" x14ac:dyDescent="0.25">
      <c r="A502" s="101"/>
    </row>
    <row r="503" spans="1:1" x14ac:dyDescent="0.25">
      <c r="A503" s="101"/>
    </row>
    <row r="504" spans="1:1" x14ac:dyDescent="0.25">
      <c r="A504" s="101"/>
    </row>
    <row r="505" spans="1:1" x14ac:dyDescent="0.25">
      <c r="A505" s="101"/>
    </row>
    <row r="506" spans="1:1" x14ac:dyDescent="0.25">
      <c r="A506" s="101"/>
    </row>
    <row r="507" spans="1:1" x14ac:dyDescent="0.25">
      <c r="A507" s="101"/>
    </row>
    <row r="508" spans="1:1" x14ac:dyDescent="0.25">
      <c r="A508" s="101"/>
    </row>
    <row r="509" spans="1:1" x14ac:dyDescent="0.25">
      <c r="A509" s="101"/>
    </row>
    <row r="510" spans="1:1" x14ac:dyDescent="0.25">
      <c r="A510" s="101"/>
    </row>
    <row r="511" spans="1:1" x14ac:dyDescent="0.25">
      <c r="A511" s="101"/>
    </row>
    <row r="512" spans="1:1" x14ac:dyDescent="0.25">
      <c r="A512" s="101"/>
    </row>
    <row r="513" spans="1:1" x14ac:dyDescent="0.25">
      <c r="A513" s="101"/>
    </row>
    <row r="514" spans="1:1" x14ac:dyDescent="0.25">
      <c r="A514" s="101"/>
    </row>
    <row r="515" spans="1:1" x14ac:dyDescent="0.25">
      <c r="A515" s="101"/>
    </row>
    <row r="516" spans="1:1" x14ac:dyDescent="0.25">
      <c r="A516" s="101"/>
    </row>
    <row r="517" spans="1:1" x14ac:dyDescent="0.25">
      <c r="A517" s="101"/>
    </row>
    <row r="518" spans="1:1" x14ac:dyDescent="0.25">
      <c r="A518" s="101"/>
    </row>
    <row r="519" spans="1:1" x14ac:dyDescent="0.25">
      <c r="A519" s="101"/>
    </row>
    <row r="520" spans="1:1" x14ac:dyDescent="0.25">
      <c r="A520" s="101"/>
    </row>
    <row r="521" spans="1:1" x14ac:dyDescent="0.25">
      <c r="A521" s="101"/>
    </row>
    <row r="522" spans="1:1" x14ac:dyDescent="0.25">
      <c r="A522" s="101"/>
    </row>
    <row r="523" spans="1:1" x14ac:dyDescent="0.25">
      <c r="A523" s="101"/>
    </row>
    <row r="524" spans="1:1" x14ac:dyDescent="0.25">
      <c r="A524" s="101"/>
    </row>
    <row r="525" spans="1:1" x14ac:dyDescent="0.25">
      <c r="A525" s="101"/>
    </row>
    <row r="526" spans="1:1" x14ac:dyDescent="0.25">
      <c r="A526" s="101"/>
    </row>
    <row r="527" spans="1:1" x14ac:dyDescent="0.25">
      <c r="A527" s="101"/>
    </row>
    <row r="528" spans="1:1" x14ac:dyDescent="0.25">
      <c r="A528" s="101"/>
    </row>
    <row r="529" spans="1:1" x14ac:dyDescent="0.25">
      <c r="A529" s="101"/>
    </row>
    <row r="530" spans="1:1" x14ac:dyDescent="0.25">
      <c r="A530" s="101"/>
    </row>
    <row r="531" spans="1:1" x14ac:dyDescent="0.25">
      <c r="A531" s="101"/>
    </row>
    <row r="532" spans="1:1" x14ac:dyDescent="0.25">
      <c r="A532" s="101"/>
    </row>
    <row r="533" spans="1:1" x14ac:dyDescent="0.25">
      <c r="A533" s="101"/>
    </row>
    <row r="534" spans="1:1" x14ac:dyDescent="0.25">
      <c r="A534" s="101"/>
    </row>
    <row r="535" spans="1:1" x14ac:dyDescent="0.25">
      <c r="A535" s="101"/>
    </row>
    <row r="536" spans="1:1" x14ac:dyDescent="0.25">
      <c r="A536" s="101"/>
    </row>
    <row r="537" spans="1:1" x14ac:dyDescent="0.25">
      <c r="A537" s="101"/>
    </row>
    <row r="538" spans="1:1" x14ac:dyDescent="0.25">
      <c r="A538" s="101"/>
    </row>
    <row r="539" spans="1:1" x14ac:dyDescent="0.25">
      <c r="A539" s="101"/>
    </row>
    <row r="540" spans="1:1" x14ac:dyDescent="0.25">
      <c r="A540" s="101"/>
    </row>
    <row r="541" spans="1:1" x14ac:dyDescent="0.25">
      <c r="A541" s="101"/>
    </row>
    <row r="542" spans="1:1" x14ac:dyDescent="0.25">
      <c r="A542" s="101"/>
    </row>
    <row r="543" spans="1:1" x14ac:dyDescent="0.25">
      <c r="A543" s="101"/>
    </row>
    <row r="544" spans="1:1" x14ac:dyDescent="0.25">
      <c r="A544" s="101"/>
    </row>
    <row r="545" spans="1:1" x14ac:dyDescent="0.25">
      <c r="A545" s="101"/>
    </row>
    <row r="546" spans="1:1" x14ac:dyDescent="0.25">
      <c r="A546" s="101"/>
    </row>
    <row r="547" spans="1:1" x14ac:dyDescent="0.25">
      <c r="A547" s="101"/>
    </row>
    <row r="548" spans="1:1" x14ac:dyDescent="0.25">
      <c r="A548" s="101"/>
    </row>
    <row r="549" spans="1:1" x14ac:dyDescent="0.25">
      <c r="A549" s="101"/>
    </row>
    <row r="550" spans="1:1" x14ac:dyDescent="0.25">
      <c r="A550" s="101"/>
    </row>
    <row r="551" spans="1:1" x14ac:dyDescent="0.25">
      <c r="A551" s="101"/>
    </row>
    <row r="552" spans="1:1" x14ac:dyDescent="0.25">
      <c r="A552" s="101"/>
    </row>
    <row r="553" spans="1:1" x14ac:dyDescent="0.25">
      <c r="A553" s="101"/>
    </row>
    <row r="554" spans="1:1" x14ac:dyDescent="0.25">
      <c r="A554" s="101"/>
    </row>
    <row r="555" spans="1:1" x14ac:dyDescent="0.25">
      <c r="A555" s="101"/>
    </row>
    <row r="556" spans="1:1" x14ac:dyDescent="0.25">
      <c r="A556" s="101"/>
    </row>
    <row r="557" spans="1:1" x14ac:dyDescent="0.25">
      <c r="A557" s="101"/>
    </row>
    <row r="558" spans="1:1" x14ac:dyDescent="0.25">
      <c r="A558" s="101"/>
    </row>
    <row r="559" spans="1:1" x14ac:dyDescent="0.25">
      <c r="A559" s="101"/>
    </row>
    <row r="560" spans="1:1" x14ac:dyDescent="0.25">
      <c r="A560" s="101"/>
    </row>
    <row r="561" spans="1:1" x14ac:dyDescent="0.25">
      <c r="A561" s="101"/>
    </row>
    <row r="562" spans="1:1" x14ac:dyDescent="0.25">
      <c r="A562" s="101"/>
    </row>
    <row r="563" spans="1:1" x14ac:dyDescent="0.25">
      <c r="A563" s="101"/>
    </row>
    <row r="564" spans="1:1" x14ac:dyDescent="0.25">
      <c r="A564" s="101"/>
    </row>
    <row r="565" spans="1:1" x14ac:dyDescent="0.25">
      <c r="A565" s="101"/>
    </row>
    <row r="566" spans="1:1" x14ac:dyDescent="0.25">
      <c r="A566" s="101"/>
    </row>
    <row r="567" spans="1:1" x14ac:dyDescent="0.25">
      <c r="A567" s="101"/>
    </row>
    <row r="568" spans="1:1" x14ac:dyDescent="0.25">
      <c r="A568" s="101"/>
    </row>
    <row r="569" spans="1:1" x14ac:dyDescent="0.25">
      <c r="A569" s="101"/>
    </row>
    <row r="570" spans="1:1" x14ac:dyDescent="0.25">
      <c r="A570" s="101"/>
    </row>
    <row r="571" spans="1:1" x14ac:dyDescent="0.25">
      <c r="A571" s="101"/>
    </row>
    <row r="572" spans="1:1" x14ac:dyDescent="0.25">
      <c r="A572" s="101"/>
    </row>
    <row r="573" spans="1:1" x14ac:dyDescent="0.25">
      <c r="A573" s="101"/>
    </row>
    <row r="574" spans="1:1" x14ac:dyDescent="0.25">
      <c r="A574" s="101"/>
    </row>
    <row r="575" spans="1:1" x14ac:dyDescent="0.25">
      <c r="A575" s="101"/>
    </row>
    <row r="576" spans="1:1" x14ac:dyDescent="0.25">
      <c r="A576" s="101"/>
    </row>
    <row r="577" spans="1:1" x14ac:dyDescent="0.25">
      <c r="A577" s="101"/>
    </row>
    <row r="578" spans="1:1" x14ac:dyDescent="0.25">
      <c r="A578" s="101"/>
    </row>
    <row r="579" spans="1:1" x14ac:dyDescent="0.25">
      <c r="A579" s="101"/>
    </row>
    <row r="580" spans="1:1" x14ac:dyDescent="0.25">
      <c r="A580" s="101"/>
    </row>
    <row r="581" spans="1:1" x14ac:dyDescent="0.25">
      <c r="A581" s="101"/>
    </row>
    <row r="582" spans="1:1" x14ac:dyDescent="0.25">
      <c r="A582" s="101"/>
    </row>
    <row r="583" spans="1:1" x14ac:dyDescent="0.25">
      <c r="A583" s="101"/>
    </row>
    <row r="584" spans="1:1" x14ac:dyDescent="0.25">
      <c r="A584" s="101"/>
    </row>
    <row r="585" spans="1:1" x14ac:dyDescent="0.25">
      <c r="A585" s="101"/>
    </row>
    <row r="586" spans="1:1" x14ac:dyDescent="0.25">
      <c r="A586" s="101"/>
    </row>
    <row r="587" spans="1:1" x14ac:dyDescent="0.25">
      <c r="A587" s="101"/>
    </row>
    <row r="588" spans="1:1" x14ac:dyDescent="0.25">
      <c r="A588" s="101"/>
    </row>
    <row r="589" spans="1:1" x14ac:dyDescent="0.25">
      <c r="A589" s="101"/>
    </row>
    <row r="590" spans="1:1" x14ac:dyDescent="0.25">
      <c r="A590" s="101"/>
    </row>
    <row r="591" spans="1:1" x14ac:dyDescent="0.25">
      <c r="A591" s="101"/>
    </row>
    <row r="592" spans="1:1" x14ac:dyDescent="0.25">
      <c r="A592" s="101"/>
    </row>
    <row r="593" spans="1:1" x14ac:dyDescent="0.25">
      <c r="A593" s="101"/>
    </row>
    <row r="594" spans="1:1" x14ac:dyDescent="0.25">
      <c r="A594" s="101"/>
    </row>
    <row r="595" spans="1:1" x14ac:dyDescent="0.25">
      <c r="A595" s="101"/>
    </row>
    <row r="596" spans="1:1" x14ac:dyDescent="0.25">
      <c r="A596" s="101"/>
    </row>
    <row r="597" spans="1:1" x14ac:dyDescent="0.25">
      <c r="A597" s="101"/>
    </row>
    <row r="598" spans="1:1" x14ac:dyDescent="0.25">
      <c r="A598" s="101"/>
    </row>
    <row r="599" spans="1:1" x14ac:dyDescent="0.25">
      <c r="A599" s="101"/>
    </row>
    <row r="600" spans="1:1" x14ac:dyDescent="0.25">
      <c r="A600" s="101"/>
    </row>
    <row r="601" spans="1:1" x14ac:dyDescent="0.25">
      <c r="A601" s="101"/>
    </row>
    <row r="602" spans="1:1" x14ac:dyDescent="0.25">
      <c r="A602" s="101"/>
    </row>
    <row r="603" spans="1:1" x14ac:dyDescent="0.25">
      <c r="A603" s="101"/>
    </row>
    <row r="604" spans="1:1" x14ac:dyDescent="0.25">
      <c r="A604" s="101"/>
    </row>
    <row r="605" spans="1:1" x14ac:dyDescent="0.25">
      <c r="A605" s="101"/>
    </row>
    <row r="606" spans="1:1" x14ac:dyDescent="0.25">
      <c r="A606" s="101"/>
    </row>
    <row r="607" spans="1:1" x14ac:dyDescent="0.25">
      <c r="A607" s="101"/>
    </row>
    <row r="608" spans="1:1" x14ac:dyDescent="0.25">
      <c r="A608" s="101"/>
    </row>
    <row r="609" spans="1:1" x14ac:dyDescent="0.25">
      <c r="A609" s="101"/>
    </row>
    <row r="610" spans="1:1" x14ac:dyDescent="0.25">
      <c r="A610" s="101"/>
    </row>
    <row r="611" spans="1:1" x14ac:dyDescent="0.25">
      <c r="A611" s="101"/>
    </row>
    <row r="612" spans="1:1" x14ac:dyDescent="0.25">
      <c r="A612" s="101"/>
    </row>
    <row r="613" spans="1:1" x14ac:dyDescent="0.25">
      <c r="A613" s="101"/>
    </row>
    <row r="614" spans="1:1" x14ac:dyDescent="0.25">
      <c r="A614" s="101"/>
    </row>
    <row r="615" spans="1:1" x14ac:dyDescent="0.25">
      <c r="A615" s="101"/>
    </row>
    <row r="616" spans="1:1" x14ac:dyDescent="0.25">
      <c r="A616" s="101"/>
    </row>
    <row r="617" spans="1:1" x14ac:dyDescent="0.25">
      <c r="A617" s="101"/>
    </row>
    <row r="618" spans="1:1" x14ac:dyDescent="0.25">
      <c r="A618" s="101"/>
    </row>
    <row r="619" spans="1:1" x14ac:dyDescent="0.25">
      <c r="A619" s="101"/>
    </row>
    <row r="620" spans="1:1" x14ac:dyDescent="0.25">
      <c r="A620" s="101"/>
    </row>
    <row r="621" spans="1:1" x14ac:dyDescent="0.25">
      <c r="A621" s="101"/>
    </row>
    <row r="622" spans="1:1" x14ac:dyDescent="0.25">
      <c r="A622" s="101"/>
    </row>
    <row r="623" spans="1:1" x14ac:dyDescent="0.25">
      <c r="A623" s="101"/>
    </row>
    <row r="624" spans="1:1" x14ac:dyDescent="0.25">
      <c r="A624" s="101"/>
    </row>
    <row r="625" spans="1:1" x14ac:dyDescent="0.25">
      <c r="A625" s="101"/>
    </row>
    <row r="626" spans="1:1" x14ac:dyDescent="0.25">
      <c r="A626" s="101"/>
    </row>
    <row r="627" spans="1:1" x14ac:dyDescent="0.25">
      <c r="A627" s="101"/>
    </row>
    <row r="628" spans="1:1" x14ac:dyDescent="0.25">
      <c r="A628" s="101"/>
    </row>
    <row r="629" spans="1:1" x14ac:dyDescent="0.25">
      <c r="A629" s="101"/>
    </row>
    <row r="630" spans="1:1" x14ac:dyDescent="0.25">
      <c r="A630" s="101"/>
    </row>
    <row r="631" spans="1:1" x14ac:dyDescent="0.25">
      <c r="A631" s="101"/>
    </row>
    <row r="632" spans="1:1" x14ac:dyDescent="0.25">
      <c r="A632" s="101"/>
    </row>
    <row r="633" spans="1:1" x14ac:dyDescent="0.25">
      <c r="A633" s="101"/>
    </row>
    <row r="634" spans="1:1" x14ac:dyDescent="0.25">
      <c r="A634" s="101"/>
    </row>
    <row r="635" spans="1:1" x14ac:dyDescent="0.25">
      <c r="A635" s="101"/>
    </row>
    <row r="636" spans="1:1" x14ac:dyDescent="0.25">
      <c r="A636" s="101"/>
    </row>
    <row r="637" spans="1:1" x14ac:dyDescent="0.25">
      <c r="A637" s="101"/>
    </row>
    <row r="638" spans="1:1" x14ac:dyDescent="0.25">
      <c r="A638" s="101"/>
    </row>
    <row r="639" spans="1:1" x14ac:dyDescent="0.25">
      <c r="A639" s="101"/>
    </row>
    <row r="640" spans="1:1" x14ac:dyDescent="0.25">
      <c r="A640" s="101"/>
    </row>
    <row r="641" spans="1:1" x14ac:dyDescent="0.25">
      <c r="A641" s="101"/>
    </row>
    <row r="642" spans="1:1" x14ac:dyDescent="0.25">
      <c r="A642" s="101"/>
    </row>
    <row r="643" spans="1:1" x14ac:dyDescent="0.25">
      <c r="A643" s="101"/>
    </row>
    <row r="644" spans="1:1" x14ac:dyDescent="0.25">
      <c r="A644" s="101"/>
    </row>
    <row r="645" spans="1:1" x14ac:dyDescent="0.25">
      <c r="A645" s="101"/>
    </row>
    <row r="646" spans="1:1" x14ac:dyDescent="0.25">
      <c r="A646" s="101"/>
    </row>
    <row r="647" spans="1:1" x14ac:dyDescent="0.25">
      <c r="A647" s="101"/>
    </row>
    <row r="648" spans="1:1" x14ac:dyDescent="0.25">
      <c r="A648" s="101"/>
    </row>
    <row r="649" spans="1:1" x14ac:dyDescent="0.25">
      <c r="A649" s="101"/>
    </row>
    <row r="650" spans="1:1" x14ac:dyDescent="0.25">
      <c r="A650" s="101"/>
    </row>
    <row r="651" spans="1:1" x14ac:dyDescent="0.25">
      <c r="A651" s="101"/>
    </row>
    <row r="652" spans="1:1" x14ac:dyDescent="0.25">
      <c r="A652" s="101"/>
    </row>
    <row r="653" spans="1:1" x14ac:dyDescent="0.25">
      <c r="A653" s="101"/>
    </row>
    <row r="654" spans="1:1" x14ac:dyDescent="0.25">
      <c r="A654" s="101"/>
    </row>
    <row r="655" spans="1:1" x14ac:dyDescent="0.25">
      <c r="A655" s="101"/>
    </row>
    <row r="656" spans="1:1" x14ac:dyDescent="0.25">
      <c r="A656" s="101"/>
    </row>
    <row r="657" spans="1:1" x14ac:dyDescent="0.25">
      <c r="A657" s="101"/>
    </row>
    <row r="658" spans="1:1" x14ac:dyDescent="0.25">
      <c r="A658" s="101"/>
    </row>
    <row r="659" spans="1:1" x14ac:dyDescent="0.25">
      <c r="A659" s="101"/>
    </row>
    <row r="660" spans="1:1" x14ac:dyDescent="0.25">
      <c r="A660" s="101"/>
    </row>
    <row r="661" spans="1:1" x14ac:dyDescent="0.25">
      <c r="A661" s="101"/>
    </row>
    <row r="662" spans="1:1" x14ac:dyDescent="0.25">
      <c r="A662" s="101"/>
    </row>
    <row r="663" spans="1:1" x14ac:dyDescent="0.25">
      <c r="A663" s="101"/>
    </row>
    <row r="664" spans="1:1" x14ac:dyDescent="0.25">
      <c r="A664" s="101"/>
    </row>
    <row r="665" spans="1:1" x14ac:dyDescent="0.25">
      <c r="A665" s="101"/>
    </row>
    <row r="666" spans="1:1" x14ac:dyDescent="0.25">
      <c r="A666" s="101"/>
    </row>
    <row r="667" spans="1:1" x14ac:dyDescent="0.25">
      <c r="A667" s="101"/>
    </row>
    <row r="668" spans="1:1" x14ac:dyDescent="0.25">
      <c r="A668" s="101"/>
    </row>
    <row r="669" spans="1:1" x14ac:dyDescent="0.25">
      <c r="A669" s="101"/>
    </row>
    <row r="670" spans="1:1" x14ac:dyDescent="0.25">
      <c r="A670" s="101"/>
    </row>
    <row r="671" spans="1:1" x14ac:dyDescent="0.25">
      <c r="A671" s="101"/>
    </row>
    <row r="672" spans="1:1" x14ac:dyDescent="0.25">
      <c r="A672" s="101"/>
    </row>
    <row r="673" spans="1:1" x14ac:dyDescent="0.25">
      <c r="A673" s="101"/>
    </row>
    <row r="674" spans="1:1" x14ac:dyDescent="0.25">
      <c r="A674" s="101"/>
    </row>
    <row r="675" spans="1:1" x14ac:dyDescent="0.25">
      <c r="A675" s="101"/>
    </row>
    <row r="676" spans="1:1" x14ac:dyDescent="0.25">
      <c r="A676" s="101"/>
    </row>
    <row r="677" spans="1:1" x14ac:dyDescent="0.25">
      <c r="A677" s="101"/>
    </row>
    <row r="678" spans="1:1" x14ac:dyDescent="0.25">
      <c r="A678" s="101"/>
    </row>
    <row r="679" spans="1:1" x14ac:dyDescent="0.25">
      <c r="A679" s="101"/>
    </row>
    <row r="680" spans="1:1" x14ac:dyDescent="0.25">
      <c r="A680" s="101"/>
    </row>
    <row r="681" spans="1:1" x14ac:dyDescent="0.25">
      <c r="A681" s="101"/>
    </row>
    <row r="682" spans="1:1" x14ac:dyDescent="0.25">
      <c r="A682" s="101"/>
    </row>
    <row r="683" spans="1:1" x14ac:dyDescent="0.25">
      <c r="A683" s="101"/>
    </row>
    <row r="684" spans="1:1" x14ac:dyDescent="0.25">
      <c r="A684" s="101"/>
    </row>
    <row r="685" spans="1:1" x14ac:dyDescent="0.25">
      <c r="A685" s="101"/>
    </row>
    <row r="686" spans="1:1" x14ac:dyDescent="0.25">
      <c r="A686" s="101"/>
    </row>
    <row r="687" spans="1:1" x14ac:dyDescent="0.25">
      <c r="A687" s="101"/>
    </row>
    <row r="688" spans="1:1" x14ac:dyDescent="0.25">
      <c r="A688" s="101"/>
    </row>
    <row r="689" spans="1:1" x14ac:dyDescent="0.25">
      <c r="A689" s="101"/>
    </row>
    <row r="690" spans="1:1" x14ac:dyDescent="0.25">
      <c r="A690" s="101"/>
    </row>
    <row r="691" spans="1:1" x14ac:dyDescent="0.25">
      <c r="A691" s="101"/>
    </row>
    <row r="692" spans="1:1" x14ac:dyDescent="0.25">
      <c r="A692" s="101"/>
    </row>
    <row r="693" spans="1:1" x14ac:dyDescent="0.25">
      <c r="A693" s="101"/>
    </row>
    <row r="694" spans="1:1" x14ac:dyDescent="0.25">
      <c r="A694" s="101"/>
    </row>
    <row r="695" spans="1:1" x14ac:dyDescent="0.25">
      <c r="A695" s="101"/>
    </row>
    <row r="696" spans="1:1" x14ac:dyDescent="0.25">
      <c r="A696" s="101"/>
    </row>
    <row r="697" spans="1:1" x14ac:dyDescent="0.25">
      <c r="A697" s="101"/>
    </row>
    <row r="698" spans="1:1" x14ac:dyDescent="0.25">
      <c r="A698" s="101"/>
    </row>
    <row r="699" spans="1:1" x14ac:dyDescent="0.25">
      <c r="A699" s="101"/>
    </row>
    <row r="700" spans="1:1" x14ac:dyDescent="0.25">
      <c r="A700" s="101"/>
    </row>
    <row r="701" spans="1:1" x14ac:dyDescent="0.25">
      <c r="A701" s="101"/>
    </row>
    <row r="702" spans="1:1" x14ac:dyDescent="0.25">
      <c r="A702" s="101"/>
    </row>
    <row r="703" spans="1:1" x14ac:dyDescent="0.25">
      <c r="A703" s="101"/>
    </row>
    <row r="704" spans="1:1" x14ac:dyDescent="0.25">
      <c r="A704" s="101"/>
    </row>
    <row r="705" spans="1:1" x14ac:dyDescent="0.25">
      <c r="A705" s="101"/>
    </row>
    <row r="706" spans="1:1" x14ac:dyDescent="0.25">
      <c r="A706" s="101"/>
    </row>
    <row r="707" spans="1:1" x14ac:dyDescent="0.25">
      <c r="A707" s="101"/>
    </row>
    <row r="708" spans="1:1" x14ac:dyDescent="0.25">
      <c r="A708" s="101"/>
    </row>
    <row r="709" spans="1:1" x14ac:dyDescent="0.25">
      <c r="A709" s="101"/>
    </row>
    <row r="710" spans="1:1" x14ac:dyDescent="0.25">
      <c r="A710" s="101"/>
    </row>
    <row r="711" spans="1:1" x14ac:dyDescent="0.25">
      <c r="A711" s="101"/>
    </row>
    <row r="712" spans="1:1" x14ac:dyDescent="0.25">
      <c r="A712" s="101"/>
    </row>
    <row r="713" spans="1:1" x14ac:dyDescent="0.25">
      <c r="A713" s="101"/>
    </row>
    <row r="714" spans="1:1" x14ac:dyDescent="0.25">
      <c r="A714" s="101"/>
    </row>
    <row r="715" spans="1:1" x14ac:dyDescent="0.25">
      <c r="A715" s="101"/>
    </row>
    <row r="716" spans="1:1" x14ac:dyDescent="0.25">
      <c r="A716" s="101"/>
    </row>
    <row r="717" spans="1:1" x14ac:dyDescent="0.25">
      <c r="A717" s="101"/>
    </row>
    <row r="718" spans="1:1" x14ac:dyDescent="0.25">
      <c r="A718" s="101"/>
    </row>
    <row r="719" spans="1:1" x14ac:dyDescent="0.25">
      <c r="A719" s="101"/>
    </row>
    <row r="720" spans="1:1" x14ac:dyDescent="0.25">
      <c r="A720" s="101"/>
    </row>
    <row r="721" spans="1:1" x14ac:dyDescent="0.25">
      <c r="A721" s="101"/>
    </row>
    <row r="722" spans="1:1" x14ac:dyDescent="0.25">
      <c r="A722" s="101"/>
    </row>
    <row r="723" spans="1:1" x14ac:dyDescent="0.25">
      <c r="A723" s="101"/>
    </row>
    <row r="724" spans="1:1" x14ac:dyDescent="0.25">
      <c r="A724" s="101"/>
    </row>
    <row r="725" spans="1:1" x14ac:dyDescent="0.25">
      <c r="A725" s="101"/>
    </row>
    <row r="726" spans="1:1" x14ac:dyDescent="0.25">
      <c r="A726" s="101"/>
    </row>
    <row r="727" spans="1:1" x14ac:dyDescent="0.25">
      <c r="A727" s="101"/>
    </row>
    <row r="728" spans="1:1" x14ac:dyDescent="0.25">
      <c r="A728" s="101"/>
    </row>
    <row r="729" spans="1:1" x14ac:dyDescent="0.25">
      <c r="A729" s="101"/>
    </row>
    <row r="730" spans="1:1" x14ac:dyDescent="0.25">
      <c r="A730" s="101"/>
    </row>
    <row r="731" spans="1:1" x14ac:dyDescent="0.25">
      <c r="A731" s="101"/>
    </row>
    <row r="732" spans="1:1" x14ac:dyDescent="0.25">
      <c r="A732" s="101"/>
    </row>
    <row r="733" spans="1:1" x14ac:dyDescent="0.25">
      <c r="A733" s="101"/>
    </row>
    <row r="734" spans="1:1" x14ac:dyDescent="0.25">
      <c r="A734" s="101"/>
    </row>
    <row r="735" spans="1:1" x14ac:dyDescent="0.25">
      <c r="A735" s="101"/>
    </row>
    <row r="736" spans="1:1" x14ac:dyDescent="0.25">
      <c r="A736" s="101"/>
    </row>
    <row r="737" spans="1:1" x14ac:dyDescent="0.25">
      <c r="A737" s="101"/>
    </row>
    <row r="738" spans="1:1" x14ac:dyDescent="0.25">
      <c r="A738" s="101"/>
    </row>
    <row r="739" spans="1:1" x14ac:dyDescent="0.25">
      <c r="A739" s="101"/>
    </row>
    <row r="740" spans="1:1" x14ac:dyDescent="0.25">
      <c r="A740" s="101"/>
    </row>
    <row r="741" spans="1:1" x14ac:dyDescent="0.25">
      <c r="A741" s="101"/>
    </row>
    <row r="742" spans="1:1" x14ac:dyDescent="0.25">
      <c r="A742" s="101"/>
    </row>
    <row r="743" spans="1:1" x14ac:dyDescent="0.25">
      <c r="A743" s="101"/>
    </row>
    <row r="744" spans="1:1" x14ac:dyDescent="0.25">
      <c r="A744" s="101"/>
    </row>
    <row r="745" spans="1:1" x14ac:dyDescent="0.25">
      <c r="A745" s="101"/>
    </row>
    <row r="746" spans="1:1" x14ac:dyDescent="0.25">
      <c r="A746" s="101"/>
    </row>
    <row r="747" spans="1:1" x14ac:dyDescent="0.25">
      <c r="A747" s="101"/>
    </row>
    <row r="748" spans="1:1" x14ac:dyDescent="0.25">
      <c r="A748" s="101"/>
    </row>
    <row r="749" spans="1:1" x14ac:dyDescent="0.25">
      <c r="A749" s="101"/>
    </row>
    <row r="750" spans="1:1" x14ac:dyDescent="0.25">
      <c r="A750" s="101"/>
    </row>
    <row r="751" spans="1:1" x14ac:dyDescent="0.25">
      <c r="A751" s="101"/>
    </row>
    <row r="752" spans="1:1" x14ac:dyDescent="0.25">
      <c r="A752" s="101"/>
    </row>
    <row r="753" spans="1:1" x14ac:dyDescent="0.25">
      <c r="A753" s="101"/>
    </row>
    <row r="754" spans="1:1" x14ac:dyDescent="0.25">
      <c r="A754" s="101"/>
    </row>
    <row r="755" spans="1:1" x14ac:dyDescent="0.25">
      <c r="A755" s="101"/>
    </row>
    <row r="756" spans="1:1" x14ac:dyDescent="0.25">
      <c r="A756" s="101"/>
    </row>
    <row r="757" spans="1:1" x14ac:dyDescent="0.25">
      <c r="A757" s="101"/>
    </row>
    <row r="758" spans="1:1" x14ac:dyDescent="0.25">
      <c r="A758" s="101"/>
    </row>
    <row r="759" spans="1:1" x14ac:dyDescent="0.25">
      <c r="A759" s="101"/>
    </row>
    <row r="760" spans="1:1" x14ac:dyDescent="0.25">
      <c r="A760" s="101"/>
    </row>
    <row r="761" spans="1:1" x14ac:dyDescent="0.25">
      <c r="A761" s="101"/>
    </row>
    <row r="762" spans="1:1" x14ac:dyDescent="0.25">
      <c r="A762" s="101"/>
    </row>
    <row r="763" spans="1:1" x14ac:dyDescent="0.25">
      <c r="A763" s="101"/>
    </row>
    <row r="764" spans="1:1" x14ac:dyDescent="0.25">
      <c r="A764" s="101"/>
    </row>
    <row r="765" spans="1:1" x14ac:dyDescent="0.25">
      <c r="A765" s="101"/>
    </row>
    <row r="766" spans="1:1" x14ac:dyDescent="0.25">
      <c r="A766" s="101"/>
    </row>
    <row r="767" spans="1:1" x14ac:dyDescent="0.25">
      <c r="A767" s="101"/>
    </row>
    <row r="768" spans="1:1" x14ac:dyDescent="0.25">
      <c r="A768" s="101"/>
    </row>
    <row r="769" spans="1:1" x14ac:dyDescent="0.25">
      <c r="A769" s="101"/>
    </row>
    <row r="770" spans="1:1" x14ac:dyDescent="0.25">
      <c r="A770" s="101"/>
    </row>
    <row r="771" spans="1:1" x14ac:dyDescent="0.25">
      <c r="A771" s="101"/>
    </row>
    <row r="772" spans="1:1" x14ac:dyDescent="0.25">
      <c r="A772" s="101"/>
    </row>
    <row r="773" spans="1:1" x14ac:dyDescent="0.25">
      <c r="A773" s="101"/>
    </row>
    <row r="774" spans="1:1" x14ac:dyDescent="0.25">
      <c r="A774" s="101"/>
    </row>
    <row r="775" spans="1:1" x14ac:dyDescent="0.25">
      <c r="A775" s="101"/>
    </row>
    <row r="776" spans="1:1" x14ac:dyDescent="0.25">
      <c r="A776" s="101"/>
    </row>
    <row r="777" spans="1:1" x14ac:dyDescent="0.25">
      <c r="A777" s="101"/>
    </row>
    <row r="778" spans="1:1" x14ac:dyDescent="0.25">
      <c r="A778" s="101"/>
    </row>
    <row r="779" spans="1:1" x14ac:dyDescent="0.25">
      <c r="A779" s="101"/>
    </row>
    <row r="780" spans="1:1" x14ac:dyDescent="0.25">
      <c r="A780" s="101"/>
    </row>
    <row r="781" spans="1:1" x14ac:dyDescent="0.25">
      <c r="A781" s="101"/>
    </row>
    <row r="782" spans="1:1" x14ac:dyDescent="0.25">
      <c r="A782" s="101"/>
    </row>
    <row r="783" spans="1:1" x14ac:dyDescent="0.25">
      <c r="A783" s="101"/>
    </row>
    <row r="784" spans="1:1" x14ac:dyDescent="0.25">
      <c r="A784" s="101"/>
    </row>
    <row r="785" spans="1:1" x14ac:dyDescent="0.25">
      <c r="A785" s="101"/>
    </row>
    <row r="786" spans="1:1" x14ac:dyDescent="0.25">
      <c r="A786" s="101"/>
    </row>
    <row r="787" spans="1:1" x14ac:dyDescent="0.25">
      <c r="A787" s="101"/>
    </row>
    <row r="788" spans="1:1" x14ac:dyDescent="0.25">
      <c r="A788" s="101"/>
    </row>
    <row r="789" spans="1:1" x14ac:dyDescent="0.25">
      <c r="A789" s="101"/>
    </row>
    <row r="790" spans="1:1" x14ac:dyDescent="0.25">
      <c r="A790" s="101"/>
    </row>
    <row r="791" spans="1:1" x14ac:dyDescent="0.25">
      <c r="A791" s="101"/>
    </row>
    <row r="792" spans="1:1" x14ac:dyDescent="0.25">
      <c r="A792" s="101"/>
    </row>
    <row r="793" spans="1:1" x14ac:dyDescent="0.25">
      <c r="A793" s="101"/>
    </row>
    <row r="794" spans="1:1" x14ac:dyDescent="0.25">
      <c r="A794" s="101"/>
    </row>
    <row r="795" spans="1:1" x14ac:dyDescent="0.25">
      <c r="A795" s="101"/>
    </row>
    <row r="796" spans="1:1" x14ac:dyDescent="0.25">
      <c r="A796" s="101"/>
    </row>
    <row r="797" spans="1:1" x14ac:dyDescent="0.25">
      <c r="A797" s="101"/>
    </row>
    <row r="798" spans="1:1" x14ac:dyDescent="0.25">
      <c r="A798" s="101"/>
    </row>
    <row r="799" spans="1:1" x14ac:dyDescent="0.25">
      <c r="A799" s="101"/>
    </row>
    <row r="800" spans="1:1" x14ac:dyDescent="0.25">
      <c r="A800" s="101"/>
    </row>
    <row r="801" spans="1:1" x14ac:dyDescent="0.25">
      <c r="A801" s="101"/>
    </row>
    <row r="802" spans="1:1" x14ac:dyDescent="0.25">
      <c r="A802" s="101"/>
    </row>
    <row r="803" spans="1:1" x14ac:dyDescent="0.25">
      <c r="A803" s="101"/>
    </row>
    <row r="804" spans="1:1" x14ac:dyDescent="0.25">
      <c r="A804" s="101"/>
    </row>
    <row r="805" spans="1:1" x14ac:dyDescent="0.25">
      <c r="A805" s="101"/>
    </row>
    <row r="806" spans="1:1" x14ac:dyDescent="0.25">
      <c r="A806" s="101"/>
    </row>
    <row r="807" spans="1:1" x14ac:dyDescent="0.25">
      <c r="A807" s="101"/>
    </row>
    <row r="808" spans="1:1" x14ac:dyDescent="0.25">
      <c r="A808" s="101"/>
    </row>
    <row r="809" spans="1:1" x14ac:dyDescent="0.25">
      <c r="A809" s="101"/>
    </row>
    <row r="810" spans="1:1" x14ac:dyDescent="0.25">
      <c r="A810" s="101"/>
    </row>
    <row r="811" spans="1:1" x14ac:dyDescent="0.25">
      <c r="A811" s="101"/>
    </row>
    <row r="812" spans="1:1" x14ac:dyDescent="0.25">
      <c r="A812" s="101"/>
    </row>
    <row r="813" spans="1:1" x14ac:dyDescent="0.25">
      <c r="A813" s="101"/>
    </row>
    <row r="814" spans="1:1" x14ac:dyDescent="0.25">
      <c r="A814" s="101"/>
    </row>
    <row r="815" spans="1:1" x14ac:dyDescent="0.25">
      <c r="A815" s="101"/>
    </row>
    <row r="816" spans="1:1" x14ac:dyDescent="0.25">
      <c r="A816" s="101"/>
    </row>
    <row r="817" spans="1:1" x14ac:dyDescent="0.25">
      <c r="A817" s="101"/>
    </row>
    <row r="818" spans="1:1" x14ac:dyDescent="0.25">
      <c r="A818" s="101"/>
    </row>
    <row r="819" spans="1:1" x14ac:dyDescent="0.25">
      <c r="A819" s="101"/>
    </row>
    <row r="820" spans="1:1" x14ac:dyDescent="0.25">
      <c r="A820" s="101"/>
    </row>
    <row r="821" spans="1:1" x14ac:dyDescent="0.25">
      <c r="A821" s="101"/>
    </row>
    <row r="822" spans="1:1" x14ac:dyDescent="0.25">
      <c r="A822" s="101"/>
    </row>
    <row r="823" spans="1:1" x14ac:dyDescent="0.25">
      <c r="A823" s="101"/>
    </row>
    <row r="824" spans="1:1" x14ac:dyDescent="0.25">
      <c r="A824" s="101"/>
    </row>
    <row r="825" spans="1:1" x14ac:dyDescent="0.25">
      <c r="A825" s="101"/>
    </row>
    <row r="826" spans="1:1" x14ac:dyDescent="0.25">
      <c r="A826" s="101"/>
    </row>
    <row r="827" spans="1:1" x14ac:dyDescent="0.25">
      <c r="A827" s="101"/>
    </row>
    <row r="828" spans="1:1" x14ac:dyDescent="0.25">
      <c r="A828" s="101"/>
    </row>
    <row r="829" spans="1:1" x14ac:dyDescent="0.25">
      <c r="A829" s="101"/>
    </row>
    <row r="830" spans="1:1" x14ac:dyDescent="0.25">
      <c r="A830" s="101"/>
    </row>
    <row r="831" spans="1:1" x14ac:dyDescent="0.25">
      <c r="A831" s="101"/>
    </row>
    <row r="832" spans="1:1" x14ac:dyDescent="0.25">
      <c r="A832" s="101"/>
    </row>
    <row r="833" spans="1:1" x14ac:dyDescent="0.25">
      <c r="A833" s="101"/>
    </row>
    <row r="834" spans="1:1" x14ac:dyDescent="0.25">
      <c r="A834" s="101"/>
    </row>
    <row r="835" spans="1:1" x14ac:dyDescent="0.25">
      <c r="A835" s="101"/>
    </row>
    <row r="836" spans="1:1" x14ac:dyDescent="0.25">
      <c r="A836" s="101"/>
    </row>
    <row r="837" spans="1:1" x14ac:dyDescent="0.25">
      <c r="A837" s="101"/>
    </row>
    <row r="838" spans="1:1" x14ac:dyDescent="0.25">
      <c r="A838" s="101"/>
    </row>
    <row r="839" spans="1:1" x14ac:dyDescent="0.25">
      <c r="A839" s="101"/>
    </row>
    <row r="840" spans="1:1" x14ac:dyDescent="0.25">
      <c r="A840" s="101"/>
    </row>
    <row r="841" spans="1:1" x14ac:dyDescent="0.25">
      <c r="A841" s="101"/>
    </row>
    <row r="842" spans="1:1" x14ac:dyDescent="0.25">
      <c r="A842" s="101"/>
    </row>
    <row r="843" spans="1:1" x14ac:dyDescent="0.25">
      <c r="A843" s="101"/>
    </row>
    <row r="844" spans="1:1" x14ac:dyDescent="0.25">
      <c r="A844" s="101"/>
    </row>
    <row r="845" spans="1:1" x14ac:dyDescent="0.25">
      <c r="A845" s="101"/>
    </row>
    <row r="846" spans="1:1" x14ac:dyDescent="0.25">
      <c r="A846" s="101"/>
    </row>
    <row r="847" spans="1:1" x14ac:dyDescent="0.25">
      <c r="A847" s="101"/>
    </row>
    <row r="848" spans="1:1" x14ac:dyDescent="0.25">
      <c r="A848" s="101"/>
    </row>
    <row r="849" spans="1:1" x14ac:dyDescent="0.25">
      <c r="A849" s="101"/>
    </row>
    <row r="850" spans="1:1" x14ac:dyDescent="0.25">
      <c r="A850" s="101"/>
    </row>
    <row r="851" spans="1:1" x14ac:dyDescent="0.25">
      <c r="A851" s="101"/>
    </row>
    <row r="852" spans="1:1" x14ac:dyDescent="0.25">
      <c r="A852" s="101"/>
    </row>
    <row r="853" spans="1:1" x14ac:dyDescent="0.25">
      <c r="A853" s="101"/>
    </row>
    <row r="854" spans="1:1" x14ac:dyDescent="0.25">
      <c r="A854" s="101"/>
    </row>
    <row r="855" spans="1:1" x14ac:dyDescent="0.25">
      <c r="A855" s="101"/>
    </row>
    <row r="856" spans="1:1" x14ac:dyDescent="0.25">
      <c r="A856" s="101"/>
    </row>
    <row r="857" spans="1:1" x14ac:dyDescent="0.25">
      <c r="A857" s="101"/>
    </row>
    <row r="858" spans="1:1" x14ac:dyDescent="0.25">
      <c r="A858" s="101"/>
    </row>
    <row r="859" spans="1:1" x14ac:dyDescent="0.25">
      <c r="A859" s="101"/>
    </row>
    <row r="860" spans="1:1" x14ac:dyDescent="0.25">
      <c r="A860" s="101"/>
    </row>
    <row r="861" spans="1:1" x14ac:dyDescent="0.25">
      <c r="A861" s="101"/>
    </row>
    <row r="862" spans="1:1" x14ac:dyDescent="0.25">
      <c r="A862" s="101"/>
    </row>
    <row r="863" spans="1:1" x14ac:dyDescent="0.25">
      <c r="A863" s="101"/>
    </row>
    <row r="864" spans="1:1" x14ac:dyDescent="0.25">
      <c r="A864" s="101"/>
    </row>
    <row r="865" spans="1:1" x14ac:dyDescent="0.25">
      <c r="A865" s="101"/>
    </row>
    <row r="866" spans="1:1" x14ac:dyDescent="0.25">
      <c r="A866" s="101"/>
    </row>
    <row r="867" spans="1:1" x14ac:dyDescent="0.25">
      <c r="A867" s="101"/>
    </row>
    <row r="868" spans="1:1" x14ac:dyDescent="0.25">
      <c r="A868" s="101"/>
    </row>
    <row r="869" spans="1:1" x14ac:dyDescent="0.25">
      <c r="A869" s="101"/>
    </row>
    <row r="870" spans="1:1" x14ac:dyDescent="0.25">
      <c r="A870" s="101"/>
    </row>
    <row r="871" spans="1:1" x14ac:dyDescent="0.25">
      <c r="A871" s="101"/>
    </row>
    <row r="872" spans="1:1" x14ac:dyDescent="0.25">
      <c r="A872" s="101"/>
    </row>
    <row r="873" spans="1:1" x14ac:dyDescent="0.25">
      <c r="A873" s="101"/>
    </row>
    <row r="874" spans="1:1" x14ac:dyDescent="0.25">
      <c r="A874" s="101"/>
    </row>
    <row r="875" spans="1:1" x14ac:dyDescent="0.25">
      <c r="A875" s="101"/>
    </row>
    <row r="876" spans="1:1" x14ac:dyDescent="0.25">
      <c r="A876" s="101"/>
    </row>
    <row r="877" spans="1:1" x14ac:dyDescent="0.25">
      <c r="A877" s="101"/>
    </row>
    <row r="878" spans="1:1" x14ac:dyDescent="0.25">
      <c r="A878" s="101"/>
    </row>
    <row r="879" spans="1:1" x14ac:dyDescent="0.25">
      <c r="A879" s="101"/>
    </row>
    <row r="880" spans="1:1" x14ac:dyDescent="0.25">
      <c r="A880" s="101"/>
    </row>
    <row r="881" spans="1:1" x14ac:dyDescent="0.25">
      <c r="A881" s="101"/>
    </row>
    <row r="882" spans="1:1" x14ac:dyDescent="0.25">
      <c r="A882" s="101"/>
    </row>
    <row r="883" spans="1:1" x14ac:dyDescent="0.25">
      <c r="A883" s="101"/>
    </row>
    <row r="884" spans="1:1" x14ac:dyDescent="0.25">
      <c r="A884" s="101"/>
    </row>
    <row r="885" spans="1:1" x14ac:dyDescent="0.25">
      <c r="A885" s="101"/>
    </row>
    <row r="886" spans="1:1" x14ac:dyDescent="0.25">
      <c r="A886" s="101"/>
    </row>
    <row r="887" spans="1:1" x14ac:dyDescent="0.25">
      <c r="A887" s="101"/>
    </row>
    <row r="888" spans="1:1" x14ac:dyDescent="0.25">
      <c r="A888" s="101"/>
    </row>
    <row r="889" spans="1:1" x14ac:dyDescent="0.25">
      <c r="A889" s="101"/>
    </row>
    <row r="890" spans="1:1" x14ac:dyDescent="0.25">
      <c r="A890" s="101"/>
    </row>
    <row r="891" spans="1:1" x14ac:dyDescent="0.25">
      <c r="A891" s="101"/>
    </row>
    <row r="892" spans="1:1" x14ac:dyDescent="0.25">
      <c r="A892" s="101"/>
    </row>
    <row r="893" spans="1:1" x14ac:dyDescent="0.25">
      <c r="A893" s="101"/>
    </row>
    <row r="894" spans="1:1" x14ac:dyDescent="0.25">
      <c r="A894" s="101"/>
    </row>
    <row r="895" spans="1:1" x14ac:dyDescent="0.25">
      <c r="A895" s="101"/>
    </row>
    <row r="896" spans="1:1" x14ac:dyDescent="0.25">
      <c r="A896" s="101"/>
    </row>
    <row r="897" spans="1:1" x14ac:dyDescent="0.25">
      <c r="A897" s="101"/>
    </row>
    <row r="898" spans="1:1" x14ac:dyDescent="0.25">
      <c r="A898" s="101"/>
    </row>
    <row r="899" spans="1:1" x14ac:dyDescent="0.25">
      <c r="A899" s="101"/>
    </row>
    <row r="900" spans="1:1" x14ac:dyDescent="0.25">
      <c r="A900" s="101"/>
    </row>
    <row r="901" spans="1:1" x14ac:dyDescent="0.25">
      <c r="A901" s="101"/>
    </row>
    <row r="902" spans="1:1" x14ac:dyDescent="0.25">
      <c r="A902" s="101"/>
    </row>
    <row r="903" spans="1:1" x14ac:dyDescent="0.25">
      <c r="A903" s="101"/>
    </row>
    <row r="904" spans="1:1" x14ac:dyDescent="0.25">
      <c r="A904" s="101"/>
    </row>
    <row r="905" spans="1:1" x14ac:dyDescent="0.25">
      <c r="A905" s="101"/>
    </row>
    <row r="906" spans="1:1" x14ac:dyDescent="0.25">
      <c r="A906" s="101"/>
    </row>
    <row r="907" spans="1:1" x14ac:dyDescent="0.25">
      <c r="A907" s="101"/>
    </row>
    <row r="908" spans="1:1" x14ac:dyDescent="0.25">
      <c r="A908" s="101"/>
    </row>
    <row r="909" spans="1:1" x14ac:dyDescent="0.25">
      <c r="A909" s="101"/>
    </row>
    <row r="910" spans="1:1" x14ac:dyDescent="0.25">
      <c r="A910" s="101"/>
    </row>
    <row r="911" spans="1:1" x14ac:dyDescent="0.25">
      <c r="A911" s="101"/>
    </row>
    <row r="912" spans="1:1" x14ac:dyDescent="0.25">
      <c r="A912" s="101"/>
    </row>
    <row r="913" spans="1:1" x14ac:dyDescent="0.25">
      <c r="A913" s="101"/>
    </row>
    <row r="914" spans="1:1" x14ac:dyDescent="0.25">
      <c r="A914" s="101"/>
    </row>
    <row r="915" spans="1:1" x14ac:dyDescent="0.25">
      <c r="A915" s="101"/>
    </row>
    <row r="916" spans="1:1" x14ac:dyDescent="0.25">
      <c r="A916" s="101"/>
    </row>
    <row r="917" spans="1:1" x14ac:dyDescent="0.25">
      <c r="A917" s="101"/>
    </row>
    <row r="918" spans="1:1" x14ac:dyDescent="0.25">
      <c r="A918" s="101"/>
    </row>
    <row r="919" spans="1:1" x14ac:dyDescent="0.25">
      <c r="A919" s="101"/>
    </row>
    <row r="920" spans="1:1" x14ac:dyDescent="0.25">
      <c r="A920" s="101"/>
    </row>
    <row r="921" spans="1:1" x14ac:dyDescent="0.25">
      <c r="A921" s="101"/>
    </row>
    <row r="922" spans="1:1" x14ac:dyDescent="0.25">
      <c r="A922" s="101"/>
    </row>
    <row r="923" spans="1:1" x14ac:dyDescent="0.25">
      <c r="A923" s="101"/>
    </row>
    <row r="924" spans="1:1" x14ac:dyDescent="0.25">
      <c r="A924" s="101"/>
    </row>
    <row r="925" spans="1:1" x14ac:dyDescent="0.25">
      <c r="A925" s="101"/>
    </row>
    <row r="926" spans="1:1" x14ac:dyDescent="0.25">
      <c r="A926" s="101"/>
    </row>
    <row r="927" spans="1:1" x14ac:dyDescent="0.25">
      <c r="A927" s="101"/>
    </row>
    <row r="928" spans="1:1" x14ac:dyDescent="0.25">
      <c r="A928" s="101"/>
    </row>
    <row r="929" spans="1:1" x14ac:dyDescent="0.25">
      <c r="A929" s="101"/>
    </row>
    <row r="930" spans="1:1" x14ac:dyDescent="0.25">
      <c r="A930" s="101"/>
    </row>
    <row r="931" spans="1:1" x14ac:dyDescent="0.25">
      <c r="A931" s="101"/>
    </row>
    <row r="932" spans="1:1" x14ac:dyDescent="0.25">
      <c r="A932" s="101"/>
    </row>
    <row r="933" spans="1:1" x14ac:dyDescent="0.25">
      <c r="A933" s="101"/>
    </row>
    <row r="934" spans="1:1" x14ac:dyDescent="0.25">
      <c r="A934" s="101"/>
    </row>
    <row r="935" spans="1:1" x14ac:dyDescent="0.25">
      <c r="A935" s="101"/>
    </row>
    <row r="936" spans="1:1" x14ac:dyDescent="0.25">
      <c r="A936" s="101"/>
    </row>
    <row r="937" spans="1:1" x14ac:dyDescent="0.25">
      <c r="A937" s="101"/>
    </row>
    <row r="938" spans="1:1" x14ac:dyDescent="0.25">
      <c r="A938" s="101"/>
    </row>
    <row r="939" spans="1:1" x14ac:dyDescent="0.25">
      <c r="A939" s="101"/>
    </row>
    <row r="940" spans="1:1" x14ac:dyDescent="0.25">
      <c r="A940" s="101"/>
    </row>
    <row r="941" spans="1:1" x14ac:dyDescent="0.25">
      <c r="A941" s="101"/>
    </row>
    <row r="942" spans="1:1" x14ac:dyDescent="0.25">
      <c r="A942" s="101"/>
    </row>
    <row r="943" spans="1:1" x14ac:dyDescent="0.25">
      <c r="A943" s="101"/>
    </row>
    <row r="944" spans="1:1" x14ac:dyDescent="0.25">
      <c r="A944" s="101"/>
    </row>
    <row r="945" spans="1:1" x14ac:dyDescent="0.25">
      <c r="A945" s="101"/>
    </row>
    <row r="946" spans="1:1" x14ac:dyDescent="0.25">
      <c r="A946" s="101"/>
    </row>
    <row r="947" spans="1:1" x14ac:dyDescent="0.25">
      <c r="A947" s="101"/>
    </row>
    <row r="948" spans="1:1" x14ac:dyDescent="0.25">
      <c r="A948" s="101"/>
    </row>
    <row r="949" spans="1:1" x14ac:dyDescent="0.25">
      <c r="A949" s="101"/>
    </row>
    <row r="950" spans="1:1" x14ac:dyDescent="0.25">
      <c r="A950" s="101"/>
    </row>
    <row r="951" spans="1:1" x14ac:dyDescent="0.25">
      <c r="A951" s="101"/>
    </row>
    <row r="952" spans="1:1" x14ac:dyDescent="0.25">
      <c r="A952" s="101"/>
    </row>
    <row r="953" spans="1:1" x14ac:dyDescent="0.25">
      <c r="A953" s="101"/>
    </row>
    <row r="954" spans="1:1" x14ac:dyDescent="0.25">
      <c r="A954" s="101"/>
    </row>
    <row r="955" spans="1:1" x14ac:dyDescent="0.25">
      <c r="A955" s="101"/>
    </row>
    <row r="956" spans="1:1" x14ac:dyDescent="0.25">
      <c r="A956" s="101"/>
    </row>
    <row r="957" spans="1:1" x14ac:dyDescent="0.25">
      <c r="A957" s="101"/>
    </row>
    <row r="958" spans="1:1" x14ac:dyDescent="0.25">
      <c r="A958" s="101"/>
    </row>
    <row r="959" spans="1:1" x14ac:dyDescent="0.25">
      <c r="A959" s="101"/>
    </row>
    <row r="960" spans="1:1" x14ac:dyDescent="0.25">
      <c r="A960" s="101"/>
    </row>
    <row r="961" spans="1:1" x14ac:dyDescent="0.25">
      <c r="A961" s="101"/>
    </row>
    <row r="962" spans="1:1" x14ac:dyDescent="0.25">
      <c r="A962" s="101"/>
    </row>
    <row r="963" spans="1:1" x14ac:dyDescent="0.25">
      <c r="A963" s="101"/>
    </row>
    <row r="964" spans="1:1" x14ac:dyDescent="0.25">
      <c r="A964" s="101"/>
    </row>
    <row r="965" spans="1:1" x14ac:dyDescent="0.25">
      <c r="A965" s="101"/>
    </row>
    <row r="966" spans="1:1" x14ac:dyDescent="0.25">
      <c r="A966" s="101"/>
    </row>
    <row r="967" spans="1:1" x14ac:dyDescent="0.25">
      <c r="A967" s="101"/>
    </row>
    <row r="968" spans="1:1" x14ac:dyDescent="0.25">
      <c r="A968" s="101"/>
    </row>
    <row r="969" spans="1:1" x14ac:dyDescent="0.25">
      <c r="A969" s="101"/>
    </row>
    <row r="970" spans="1:1" x14ac:dyDescent="0.25">
      <c r="A970" s="101"/>
    </row>
    <row r="971" spans="1:1" x14ac:dyDescent="0.25">
      <c r="A971" s="101"/>
    </row>
    <row r="972" spans="1:1" x14ac:dyDescent="0.25">
      <c r="A972" s="101"/>
    </row>
    <row r="973" spans="1:1" x14ac:dyDescent="0.25">
      <c r="A973" s="101"/>
    </row>
    <row r="974" spans="1:1" x14ac:dyDescent="0.25">
      <c r="A974" s="101"/>
    </row>
    <row r="975" spans="1:1" x14ac:dyDescent="0.25">
      <c r="A975" s="101"/>
    </row>
    <row r="976" spans="1:1" x14ac:dyDescent="0.25">
      <c r="A976" s="101"/>
    </row>
    <row r="977" spans="1:1" x14ac:dyDescent="0.25">
      <c r="A977" s="101"/>
    </row>
    <row r="978" spans="1:1" x14ac:dyDescent="0.25">
      <c r="A978" s="101"/>
    </row>
    <row r="979" spans="1:1" x14ac:dyDescent="0.25">
      <c r="A979" s="101"/>
    </row>
    <row r="980" spans="1:1" x14ac:dyDescent="0.25">
      <c r="A980" s="101"/>
    </row>
    <row r="981" spans="1:1" x14ac:dyDescent="0.25">
      <c r="A981" s="101"/>
    </row>
    <row r="982" spans="1:1" x14ac:dyDescent="0.25">
      <c r="A982" s="101"/>
    </row>
    <row r="983" spans="1:1" x14ac:dyDescent="0.25">
      <c r="A983" s="101"/>
    </row>
    <row r="984" spans="1:1" x14ac:dyDescent="0.25">
      <c r="A984" s="101"/>
    </row>
    <row r="985" spans="1:1" x14ac:dyDescent="0.25">
      <c r="A985" s="101"/>
    </row>
    <row r="986" spans="1:1" x14ac:dyDescent="0.25">
      <c r="A986" s="101"/>
    </row>
    <row r="987" spans="1:1" x14ac:dyDescent="0.25">
      <c r="A987" s="101"/>
    </row>
    <row r="988" spans="1:1" x14ac:dyDescent="0.25">
      <c r="A988" s="101"/>
    </row>
    <row r="989" spans="1:1" x14ac:dyDescent="0.25">
      <c r="A989" s="101"/>
    </row>
    <row r="990" spans="1:1" x14ac:dyDescent="0.25">
      <c r="A990" s="101"/>
    </row>
    <row r="991" spans="1:1" x14ac:dyDescent="0.25">
      <c r="A991" s="101"/>
    </row>
    <row r="992" spans="1:1" x14ac:dyDescent="0.25">
      <c r="A992" s="101"/>
    </row>
    <row r="993" spans="1:1" x14ac:dyDescent="0.25">
      <c r="A993" s="101"/>
    </row>
    <row r="994" spans="1:1" x14ac:dyDescent="0.25">
      <c r="A994" s="101"/>
    </row>
    <row r="995" spans="1:1" x14ac:dyDescent="0.25">
      <c r="A995" s="101"/>
    </row>
    <row r="996" spans="1:1" x14ac:dyDescent="0.25">
      <c r="A996" s="101"/>
    </row>
    <row r="997" spans="1:1" x14ac:dyDescent="0.25">
      <c r="A997" s="101"/>
    </row>
    <row r="998" spans="1:1" x14ac:dyDescent="0.25">
      <c r="A998" s="101"/>
    </row>
    <row r="999" spans="1:1" x14ac:dyDescent="0.25">
      <c r="A999" s="101"/>
    </row>
    <row r="1000" spans="1:1" x14ac:dyDescent="0.25">
      <c r="A1000" s="101"/>
    </row>
    <row r="1001" spans="1:1" x14ac:dyDescent="0.25">
      <c r="A1001" s="101"/>
    </row>
    <row r="1002" spans="1:1" x14ac:dyDescent="0.25">
      <c r="A1002" s="101"/>
    </row>
    <row r="1003" spans="1:1" x14ac:dyDescent="0.25">
      <c r="A1003" s="101"/>
    </row>
    <row r="1004" spans="1:1" x14ac:dyDescent="0.25">
      <c r="A1004" s="101"/>
    </row>
    <row r="1005" spans="1:1" x14ac:dyDescent="0.25">
      <c r="A1005" s="101"/>
    </row>
    <row r="1006" spans="1:1" x14ac:dyDescent="0.25">
      <c r="A1006" s="101"/>
    </row>
    <row r="1007" spans="1:1" x14ac:dyDescent="0.25">
      <c r="A1007" s="101"/>
    </row>
    <row r="1008" spans="1:1" x14ac:dyDescent="0.25">
      <c r="A1008" s="101"/>
    </row>
    <row r="1009" spans="1:1" x14ac:dyDescent="0.25">
      <c r="A1009" s="101"/>
    </row>
    <row r="1010" spans="1:1" x14ac:dyDescent="0.25">
      <c r="A1010" s="101"/>
    </row>
    <row r="1011" spans="1:1" x14ac:dyDescent="0.25">
      <c r="A1011" s="101"/>
    </row>
    <row r="1012" spans="1:1" x14ac:dyDescent="0.25">
      <c r="A1012" s="101"/>
    </row>
    <row r="1013" spans="1:1" x14ac:dyDescent="0.25">
      <c r="A1013" s="101"/>
    </row>
    <row r="1014" spans="1:1" x14ac:dyDescent="0.25">
      <c r="A1014" s="101"/>
    </row>
    <row r="1015" spans="1:1" x14ac:dyDescent="0.25">
      <c r="A1015" s="101"/>
    </row>
    <row r="1016" spans="1:1" x14ac:dyDescent="0.25">
      <c r="A1016" s="101"/>
    </row>
    <row r="1017" spans="1:1" x14ac:dyDescent="0.25">
      <c r="A1017" s="101"/>
    </row>
    <row r="1018" spans="1:1" x14ac:dyDescent="0.25">
      <c r="A1018" s="101"/>
    </row>
    <row r="1019" spans="1:1" x14ac:dyDescent="0.25">
      <c r="A1019" s="101"/>
    </row>
    <row r="1020" spans="1:1" x14ac:dyDescent="0.25">
      <c r="A1020" s="101"/>
    </row>
    <row r="1021" spans="1:1" x14ac:dyDescent="0.25">
      <c r="A1021" s="101"/>
    </row>
    <row r="1022" spans="1:1" x14ac:dyDescent="0.25">
      <c r="A1022" s="101"/>
    </row>
    <row r="1023" spans="1:1" x14ac:dyDescent="0.25">
      <c r="A1023" s="101"/>
    </row>
    <row r="1024" spans="1:1" x14ac:dyDescent="0.25">
      <c r="A1024" s="101"/>
    </row>
    <row r="1025" spans="1:1" x14ac:dyDescent="0.25">
      <c r="A1025" s="101"/>
    </row>
    <row r="1026" spans="1:1" x14ac:dyDescent="0.25">
      <c r="A1026" s="101"/>
    </row>
    <row r="1027" spans="1:1" x14ac:dyDescent="0.25">
      <c r="A1027" s="101"/>
    </row>
    <row r="1028" spans="1:1" x14ac:dyDescent="0.25">
      <c r="A1028" s="101"/>
    </row>
    <row r="1029" spans="1:1" x14ac:dyDescent="0.25">
      <c r="A1029" s="101"/>
    </row>
    <row r="1030" spans="1:1" x14ac:dyDescent="0.25">
      <c r="A1030" s="101"/>
    </row>
    <row r="1031" spans="1:1" x14ac:dyDescent="0.25">
      <c r="A1031" s="101"/>
    </row>
    <row r="1032" spans="1:1" x14ac:dyDescent="0.25">
      <c r="A1032" s="101"/>
    </row>
    <row r="1033" spans="1:1" x14ac:dyDescent="0.25">
      <c r="A1033" s="101"/>
    </row>
    <row r="1034" spans="1:1" x14ac:dyDescent="0.25">
      <c r="A1034" s="101"/>
    </row>
    <row r="1035" spans="1:1" x14ac:dyDescent="0.25">
      <c r="A1035" s="101"/>
    </row>
    <row r="1036" spans="1:1" x14ac:dyDescent="0.25">
      <c r="A1036" s="101"/>
    </row>
    <row r="1037" spans="1:1" x14ac:dyDescent="0.25">
      <c r="A1037" s="101"/>
    </row>
    <row r="1038" spans="1:1" x14ac:dyDescent="0.25">
      <c r="A1038" s="101"/>
    </row>
    <row r="1039" spans="1:1" x14ac:dyDescent="0.25">
      <c r="A1039" s="101"/>
    </row>
    <row r="1040" spans="1:1" x14ac:dyDescent="0.25">
      <c r="A1040" s="101"/>
    </row>
    <row r="1041" spans="1:1" x14ac:dyDescent="0.25">
      <c r="A1041" s="101"/>
    </row>
    <row r="1042" spans="1:1" x14ac:dyDescent="0.25">
      <c r="A1042" s="101"/>
    </row>
    <row r="1043" spans="1:1" x14ac:dyDescent="0.25">
      <c r="A1043" s="101"/>
    </row>
    <row r="1044" spans="1:1" x14ac:dyDescent="0.25">
      <c r="A1044" s="101"/>
    </row>
    <row r="1045" spans="1:1" x14ac:dyDescent="0.25">
      <c r="A1045" s="101"/>
    </row>
    <row r="1046" spans="1:1" x14ac:dyDescent="0.25">
      <c r="A1046" s="101"/>
    </row>
    <row r="1047" spans="1:1" x14ac:dyDescent="0.25">
      <c r="A1047" s="101"/>
    </row>
    <row r="1048" spans="1:1" x14ac:dyDescent="0.25">
      <c r="A1048" s="101"/>
    </row>
    <row r="1049" spans="1:1" x14ac:dyDescent="0.25">
      <c r="A1049" s="101"/>
    </row>
    <row r="1050" spans="1:1" x14ac:dyDescent="0.25">
      <c r="A1050" s="101"/>
    </row>
    <row r="1051" spans="1:1" x14ac:dyDescent="0.25">
      <c r="A1051" s="101"/>
    </row>
    <row r="1052" spans="1:1" x14ac:dyDescent="0.25">
      <c r="A1052" s="101"/>
    </row>
    <row r="1053" spans="1:1" x14ac:dyDescent="0.25">
      <c r="A1053" s="101"/>
    </row>
    <row r="1054" spans="1:1" x14ac:dyDescent="0.25">
      <c r="A1054" s="101"/>
    </row>
    <row r="1055" spans="1:1" x14ac:dyDescent="0.25">
      <c r="A1055" s="101"/>
    </row>
    <row r="1056" spans="1:1" x14ac:dyDescent="0.25">
      <c r="A1056" s="101"/>
    </row>
    <row r="1057" spans="1:1" x14ac:dyDescent="0.25">
      <c r="A1057" s="101"/>
    </row>
    <row r="1058" spans="1:1" x14ac:dyDescent="0.25">
      <c r="A1058" s="101"/>
    </row>
    <row r="1059" spans="1:1" x14ac:dyDescent="0.25">
      <c r="A1059" s="101"/>
    </row>
    <row r="1060" spans="1:1" x14ac:dyDescent="0.25">
      <c r="A1060" s="101"/>
    </row>
    <row r="1061" spans="1:1" x14ac:dyDescent="0.25">
      <c r="A1061" s="101"/>
    </row>
    <row r="1062" spans="1:1" x14ac:dyDescent="0.25">
      <c r="A1062" s="101"/>
    </row>
    <row r="1063" spans="1:1" x14ac:dyDescent="0.25">
      <c r="A1063" s="101"/>
    </row>
    <row r="1064" spans="1:1" x14ac:dyDescent="0.25">
      <c r="A1064" s="101"/>
    </row>
    <row r="1065" spans="1:1" x14ac:dyDescent="0.25">
      <c r="A1065" s="101"/>
    </row>
    <row r="1066" spans="1:1" x14ac:dyDescent="0.25">
      <c r="A1066" s="101"/>
    </row>
    <row r="1067" spans="1:1" x14ac:dyDescent="0.25">
      <c r="A1067" s="101"/>
    </row>
    <row r="1068" spans="1:1" x14ac:dyDescent="0.25">
      <c r="A1068" s="101"/>
    </row>
    <row r="1069" spans="1:1" x14ac:dyDescent="0.25">
      <c r="A1069" s="101"/>
    </row>
    <row r="1070" spans="1:1" x14ac:dyDescent="0.25">
      <c r="A1070" s="101"/>
    </row>
    <row r="1071" spans="1:1" x14ac:dyDescent="0.25">
      <c r="A1071" s="101"/>
    </row>
    <row r="1072" spans="1:1" x14ac:dyDescent="0.25">
      <c r="A1072" s="101"/>
    </row>
    <row r="1073" spans="1:1" x14ac:dyDescent="0.25">
      <c r="A1073" s="101"/>
    </row>
    <row r="1074" spans="1:1" x14ac:dyDescent="0.25">
      <c r="A1074" s="101"/>
    </row>
    <row r="1075" spans="1:1" x14ac:dyDescent="0.25">
      <c r="A1075" s="101"/>
    </row>
    <row r="1076" spans="1:1" x14ac:dyDescent="0.25">
      <c r="A1076" s="101"/>
    </row>
    <row r="1077" spans="1:1" x14ac:dyDescent="0.25">
      <c r="A1077" s="101"/>
    </row>
    <row r="1078" spans="1:1" x14ac:dyDescent="0.25">
      <c r="A1078" s="101"/>
    </row>
    <row r="1079" spans="1:1" x14ac:dyDescent="0.25">
      <c r="A1079" s="101"/>
    </row>
    <row r="1080" spans="1:1" x14ac:dyDescent="0.25">
      <c r="A1080" s="101"/>
    </row>
    <row r="1081" spans="1:1" x14ac:dyDescent="0.25">
      <c r="A1081" s="101"/>
    </row>
    <row r="1082" spans="1:1" x14ac:dyDescent="0.25">
      <c r="A1082" s="101"/>
    </row>
    <row r="1083" spans="1:1" x14ac:dyDescent="0.25">
      <c r="A1083" s="101"/>
    </row>
    <row r="1084" spans="1:1" x14ac:dyDescent="0.25">
      <c r="A1084" s="101"/>
    </row>
    <row r="1085" spans="1:1" x14ac:dyDescent="0.25">
      <c r="A1085" s="101"/>
    </row>
    <row r="1086" spans="1:1" x14ac:dyDescent="0.25">
      <c r="A1086" s="101"/>
    </row>
    <row r="1087" spans="1:1" x14ac:dyDescent="0.25">
      <c r="A1087" s="101"/>
    </row>
    <row r="1088" spans="1:1" x14ac:dyDescent="0.25">
      <c r="A1088" s="101"/>
    </row>
    <row r="1089" spans="1:1" x14ac:dyDescent="0.25">
      <c r="A1089" s="101"/>
    </row>
    <row r="1090" spans="1:1" x14ac:dyDescent="0.25">
      <c r="A1090" s="101"/>
    </row>
    <row r="1091" spans="1:1" x14ac:dyDescent="0.25">
      <c r="A1091" s="101"/>
    </row>
    <row r="1092" spans="1:1" x14ac:dyDescent="0.25">
      <c r="A1092" s="101"/>
    </row>
    <row r="1093" spans="1:1" x14ac:dyDescent="0.25">
      <c r="A1093" s="101"/>
    </row>
    <row r="1094" spans="1:1" x14ac:dyDescent="0.25">
      <c r="A1094" s="101"/>
    </row>
    <row r="1095" spans="1:1" x14ac:dyDescent="0.25">
      <c r="A1095" s="101"/>
    </row>
    <row r="1096" spans="1:1" x14ac:dyDescent="0.25">
      <c r="A1096" s="101"/>
    </row>
    <row r="1097" spans="1:1" x14ac:dyDescent="0.25">
      <c r="A1097" s="101"/>
    </row>
    <row r="1098" spans="1:1" x14ac:dyDescent="0.25">
      <c r="A1098" s="101"/>
    </row>
    <row r="1099" spans="1:1" x14ac:dyDescent="0.25">
      <c r="A1099" s="101"/>
    </row>
    <row r="1100" spans="1:1" x14ac:dyDescent="0.25">
      <c r="A1100" s="101"/>
    </row>
    <row r="1101" spans="1:1" x14ac:dyDescent="0.25">
      <c r="A1101" s="101"/>
    </row>
    <row r="1102" spans="1:1" x14ac:dyDescent="0.25">
      <c r="A1102" s="101"/>
    </row>
    <row r="1103" spans="1:1" x14ac:dyDescent="0.25">
      <c r="A1103" s="101"/>
    </row>
    <row r="1104" spans="1:1" x14ac:dyDescent="0.25">
      <c r="A1104" s="101"/>
    </row>
    <row r="1105" spans="1:1" x14ac:dyDescent="0.25">
      <c r="A1105" s="101"/>
    </row>
    <row r="1106" spans="1:1" x14ac:dyDescent="0.25">
      <c r="A1106" s="101"/>
    </row>
    <row r="1107" spans="1:1" x14ac:dyDescent="0.25">
      <c r="A1107" s="101"/>
    </row>
    <row r="1108" spans="1:1" x14ac:dyDescent="0.25">
      <c r="A1108" s="101"/>
    </row>
    <row r="1109" spans="1:1" x14ac:dyDescent="0.25">
      <c r="A1109" s="101"/>
    </row>
    <row r="1110" spans="1:1" x14ac:dyDescent="0.25">
      <c r="A1110" s="101"/>
    </row>
    <row r="1111" spans="1:1" x14ac:dyDescent="0.25">
      <c r="A1111" s="101"/>
    </row>
    <row r="1112" spans="1:1" x14ac:dyDescent="0.25">
      <c r="A1112" s="101"/>
    </row>
    <row r="1113" spans="1:1" x14ac:dyDescent="0.25">
      <c r="A1113" s="101"/>
    </row>
    <row r="1114" spans="1:1" x14ac:dyDescent="0.25">
      <c r="A1114" s="101"/>
    </row>
    <row r="1115" spans="1:1" x14ac:dyDescent="0.25">
      <c r="A1115" s="101"/>
    </row>
    <row r="1116" spans="1:1" x14ac:dyDescent="0.25">
      <c r="A1116" s="101"/>
    </row>
    <row r="1117" spans="1:1" x14ac:dyDescent="0.25">
      <c r="A1117" s="101"/>
    </row>
    <row r="1118" spans="1:1" x14ac:dyDescent="0.25">
      <c r="A1118" s="101"/>
    </row>
    <row r="1119" spans="1:1" x14ac:dyDescent="0.25">
      <c r="A1119" s="101"/>
    </row>
    <row r="1120" spans="1:1" x14ac:dyDescent="0.25">
      <c r="A1120" s="101"/>
    </row>
    <row r="1121" spans="1:1" x14ac:dyDescent="0.25">
      <c r="A1121" s="101"/>
    </row>
    <row r="1122" spans="1:1" x14ac:dyDescent="0.25">
      <c r="A1122" s="101"/>
    </row>
    <row r="1123" spans="1:1" x14ac:dyDescent="0.25">
      <c r="A1123" s="101"/>
    </row>
    <row r="1124" spans="1:1" x14ac:dyDescent="0.25">
      <c r="A1124" s="101"/>
    </row>
    <row r="1125" spans="1:1" x14ac:dyDescent="0.25">
      <c r="A1125" s="101"/>
    </row>
    <row r="1126" spans="1:1" x14ac:dyDescent="0.25">
      <c r="A1126" s="101"/>
    </row>
    <row r="1127" spans="1:1" x14ac:dyDescent="0.25">
      <c r="A1127" s="101"/>
    </row>
    <row r="1128" spans="1:1" x14ac:dyDescent="0.25">
      <c r="A1128" s="101"/>
    </row>
    <row r="1129" spans="1:1" x14ac:dyDescent="0.25">
      <c r="A1129" s="101"/>
    </row>
    <row r="1130" spans="1:1" x14ac:dyDescent="0.25">
      <c r="A1130" s="101"/>
    </row>
    <row r="1131" spans="1:1" x14ac:dyDescent="0.25">
      <c r="A1131" s="101"/>
    </row>
    <row r="1132" spans="1:1" x14ac:dyDescent="0.25">
      <c r="A1132" s="101"/>
    </row>
    <row r="1133" spans="1:1" x14ac:dyDescent="0.25">
      <c r="A1133" s="101"/>
    </row>
    <row r="1134" spans="1:1" x14ac:dyDescent="0.25">
      <c r="A1134" s="101"/>
    </row>
    <row r="1135" spans="1:1" x14ac:dyDescent="0.25">
      <c r="A1135" s="101"/>
    </row>
    <row r="1136" spans="1:1" x14ac:dyDescent="0.25">
      <c r="A1136" s="101"/>
    </row>
    <row r="1137" spans="1:1" x14ac:dyDescent="0.25">
      <c r="A1137" s="101"/>
    </row>
    <row r="1138" spans="1:1" x14ac:dyDescent="0.25">
      <c r="A1138" s="101"/>
    </row>
    <row r="1139" spans="1:1" x14ac:dyDescent="0.25">
      <c r="A1139" s="101"/>
    </row>
    <row r="1140" spans="1:1" x14ac:dyDescent="0.25">
      <c r="A1140" s="101"/>
    </row>
    <row r="1141" spans="1:1" x14ac:dyDescent="0.25">
      <c r="A1141" s="101"/>
    </row>
    <row r="1142" spans="1:1" x14ac:dyDescent="0.25">
      <c r="A1142" s="101"/>
    </row>
    <row r="1143" spans="1:1" x14ac:dyDescent="0.25">
      <c r="A1143" s="101"/>
    </row>
    <row r="1144" spans="1:1" x14ac:dyDescent="0.25">
      <c r="A1144" s="101"/>
    </row>
    <row r="1145" spans="1:1" x14ac:dyDescent="0.25">
      <c r="A1145" s="101"/>
    </row>
    <row r="1146" spans="1:1" x14ac:dyDescent="0.25">
      <c r="A1146" s="101"/>
    </row>
    <row r="1147" spans="1:1" x14ac:dyDescent="0.25">
      <c r="A1147" s="101"/>
    </row>
    <row r="1148" spans="1:1" x14ac:dyDescent="0.25">
      <c r="A1148" s="101"/>
    </row>
    <row r="1149" spans="1:1" x14ac:dyDescent="0.25">
      <c r="A1149" s="101"/>
    </row>
    <row r="1150" spans="1:1" x14ac:dyDescent="0.25">
      <c r="A1150" s="101"/>
    </row>
    <row r="1151" spans="1:1" x14ac:dyDescent="0.25">
      <c r="A1151" s="101"/>
    </row>
    <row r="1152" spans="1:1" x14ac:dyDescent="0.25">
      <c r="A1152" s="101"/>
    </row>
    <row r="1153" spans="1:1" x14ac:dyDescent="0.25">
      <c r="A1153" s="101"/>
    </row>
    <row r="1154" spans="1:1" x14ac:dyDescent="0.25">
      <c r="A1154" s="101"/>
    </row>
    <row r="1155" spans="1:1" x14ac:dyDescent="0.25">
      <c r="A1155" s="101"/>
    </row>
    <row r="1156" spans="1:1" x14ac:dyDescent="0.25">
      <c r="A1156" s="101"/>
    </row>
    <row r="1157" spans="1:1" x14ac:dyDescent="0.25">
      <c r="A1157" s="101"/>
    </row>
    <row r="1158" spans="1:1" x14ac:dyDescent="0.25">
      <c r="A1158" s="101"/>
    </row>
    <row r="1159" spans="1:1" x14ac:dyDescent="0.25">
      <c r="A1159" s="101"/>
    </row>
    <row r="1160" spans="1:1" x14ac:dyDescent="0.25">
      <c r="A1160" s="101"/>
    </row>
    <row r="1161" spans="1:1" x14ac:dyDescent="0.25">
      <c r="A1161" s="101"/>
    </row>
    <row r="1162" spans="1:1" x14ac:dyDescent="0.25">
      <c r="A1162" s="101"/>
    </row>
    <row r="1163" spans="1:1" x14ac:dyDescent="0.25">
      <c r="A1163" s="101"/>
    </row>
    <row r="1164" spans="1:1" x14ac:dyDescent="0.25">
      <c r="A1164" s="101"/>
    </row>
    <row r="1165" spans="1:1" x14ac:dyDescent="0.25">
      <c r="A1165" s="101"/>
    </row>
    <row r="1166" spans="1:1" x14ac:dyDescent="0.25">
      <c r="A1166" s="101"/>
    </row>
    <row r="1167" spans="1:1" x14ac:dyDescent="0.25">
      <c r="A1167" s="101"/>
    </row>
    <row r="1168" spans="1:1" x14ac:dyDescent="0.25">
      <c r="A1168" s="101"/>
    </row>
    <row r="1169" spans="1:1" x14ac:dyDescent="0.25">
      <c r="A1169" s="101"/>
    </row>
    <row r="1170" spans="1:1" x14ac:dyDescent="0.25">
      <c r="A1170" s="101"/>
    </row>
    <row r="1171" spans="1:1" x14ac:dyDescent="0.25">
      <c r="A1171" s="101"/>
    </row>
    <row r="1172" spans="1:1" x14ac:dyDescent="0.25">
      <c r="A1172" s="101"/>
    </row>
    <row r="1173" spans="1:1" x14ac:dyDescent="0.25">
      <c r="A1173" s="101"/>
    </row>
    <row r="1174" spans="1:1" x14ac:dyDescent="0.25">
      <c r="A1174" s="101"/>
    </row>
    <row r="1175" spans="1:1" x14ac:dyDescent="0.25">
      <c r="A1175" s="101"/>
    </row>
    <row r="1176" spans="1:1" x14ac:dyDescent="0.25">
      <c r="A1176" s="101"/>
    </row>
    <row r="1177" spans="1:1" x14ac:dyDescent="0.25">
      <c r="A1177" s="101"/>
    </row>
    <row r="1178" spans="1:1" x14ac:dyDescent="0.25">
      <c r="A1178" s="101"/>
    </row>
    <row r="1179" spans="1:1" x14ac:dyDescent="0.25">
      <c r="A1179" s="101"/>
    </row>
    <row r="1180" spans="1:1" x14ac:dyDescent="0.25">
      <c r="A1180" s="101"/>
    </row>
    <row r="1181" spans="1:1" x14ac:dyDescent="0.25">
      <c r="A1181" s="101"/>
    </row>
    <row r="1182" spans="1:1" x14ac:dyDescent="0.25">
      <c r="A1182" s="101"/>
    </row>
    <row r="1183" spans="1:1" x14ac:dyDescent="0.25">
      <c r="A1183" s="101"/>
    </row>
    <row r="1184" spans="1:1" x14ac:dyDescent="0.25">
      <c r="A1184" s="101"/>
    </row>
    <row r="1185" spans="1:1" x14ac:dyDescent="0.25">
      <c r="A1185" s="101"/>
    </row>
    <row r="1186" spans="1:1" x14ac:dyDescent="0.25">
      <c r="A1186" s="101"/>
    </row>
    <row r="1187" spans="1:1" x14ac:dyDescent="0.25">
      <c r="A1187" s="101"/>
    </row>
    <row r="1188" spans="1:1" x14ac:dyDescent="0.25">
      <c r="A1188" s="101"/>
    </row>
    <row r="1189" spans="1:1" x14ac:dyDescent="0.25">
      <c r="A1189" s="101"/>
    </row>
    <row r="1190" spans="1:1" x14ac:dyDescent="0.25">
      <c r="A1190" s="101"/>
    </row>
    <row r="1191" spans="1:1" x14ac:dyDescent="0.25">
      <c r="A1191" s="101"/>
    </row>
    <row r="1192" spans="1:1" x14ac:dyDescent="0.25">
      <c r="A1192" s="101"/>
    </row>
    <row r="1193" spans="1:1" x14ac:dyDescent="0.25">
      <c r="A1193" s="101"/>
    </row>
    <row r="1194" spans="1:1" x14ac:dyDescent="0.25">
      <c r="A1194" s="101"/>
    </row>
    <row r="1195" spans="1:1" x14ac:dyDescent="0.25">
      <c r="A1195" s="101"/>
    </row>
    <row r="1196" spans="1:1" x14ac:dyDescent="0.25">
      <c r="A1196" s="101"/>
    </row>
    <row r="1197" spans="1:1" x14ac:dyDescent="0.25">
      <c r="A1197" s="101"/>
    </row>
    <row r="1198" spans="1:1" x14ac:dyDescent="0.25">
      <c r="A1198" s="101"/>
    </row>
    <row r="1199" spans="1:1" x14ac:dyDescent="0.25">
      <c r="A1199" s="101"/>
    </row>
    <row r="1200" spans="1:1" x14ac:dyDescent="0.25">
      <c r="A1200" s="101"/>
    </row>
    <row r="1201" spans="1:1" x14ac:dyDescent="0.25">
      <c r="A1201" s="101"/>
    </row>
    <row r="1202" spans="1:1" x14ac:dyDescent="0.25">
      <c r="A1202" s="101"/>
    </row>
    <row r="1203" spans="1:1" x14ac:dyDescent="0.25">
      <c r="A1203" s="101"/>
    </row>
    <row r="1204" spans="1:1" x14ac:dyDescent="0.25">
      <c r="A1204" s="101"/>
    </row>
    <row r="1205" spans="1:1" x14ac:dyDescent="0.25">
      <c r="A1205" s="101"/>
    </row>
    <row r="1206" spans="1:1" x14ac:dyDescent="0.25">
      <c r="A1206" s="101"/>
    </row>
    <row r="1207" spans="1:1" x14ac:dyDescent="0.25">
      <c r="A1207" s="101"/>
    </row>
    <row r="1208" spans="1:1" x14ac:dyDescent="0.25">
      <c r="A1208" s="101"/>
    </row>
    <row r="1209" spans="1:1" x14ac:dyDescent="0.25">
      <c r="A1209" s="101"/>
    </row>
    <row r="1210" spans="1:1" x14ac:dyDescent="0.25">
      <c r="A1210" s="101"/>
    </row>
    <row r="1211" spans="1:1" x14ac:dyDescent="0.25">
      <c r="A1211" s="101"/>
    </row>
    <row r="1212" spans="1:1" x14ac:dyDescent="0.25">
      <c r="A1212" s="101"/>
    </row>
    <row r="1213" spans="1:1" x14ac:dyDescent="0.25">
      <c r="A1213" s="101"/>
    </row>
    <row r="1214" spans="1:1" x14ac:dyDescent="0.25">
      <c r="A1214" s="101"/>
    </row>
    <row r="1215" spans="1:1" x14ac:dyDescent="0.25">
      <c r="A1215" s="101"/>
    </row>
    <row r="1216" spans="1:1" x14ac:dyDescent="0.25">
      <c r="A1216" s="101"/>
    </row>
    <row r="1217" spans="1:1" x14ac:dyDescent="0.25">
      <c r="A1217" s="101"/>
    </row>
    <row r="1218" spans="1:1" x14ac:dyDescent="0.25">
      <c r="A1218" s="101"/>
    </row>
    <row r="1219" spans="1:1" x14ac:dyDescent="0.25">
      <c r="A1219" s="101"/>
    </row>
    <row r="1220" spans="1:1" x14ac:dyDescent="0.25">
      <c r="A1220" s="101"/>
    </row>
    <row r="1221" spans="1:1" x14ac:dyDescent="0.25">
      <c r="A1221" s="101"/>
    </row>
    <row r="1222" spans="1:1" x14ac:dyDescent="0.25">
      <c r="A1222" s="101"/>
    </row>
    <row r="1223" spans="1:1" x14ac:dyDescent="0.25">
      <c r="A1223" s="101"/>
    </row>
    <row r="1224" spans="1:1" x14ac:dyDescent="0.25">
      <c r="A1224" s="101"/>
    </row>
    <row r="1225" spans="1:1" x14ac:dyDescent="0.25">
      <c r="A1225" s="101"/>
    </row>
    <row r="1226" spans="1:1" x14ac:dyDescent="0.25">
      <c r="A1226" s="101"/>
    </row>
    <row r="1227" spans="1:1" x14ac:dyDescent="0.25">
      <c r="A1227" s="101"/>
    </row>
    <row r="1228" spans="1:1" x14ac:dyDescent="0.25">
      <c r="A1228" s="101"/>
    </row>
    <row r="1229" spans="1:1" x14ac:dyDescent="0.25">
      <c r="A1229" s="101"/>
    </row>
    <row r="1230" spans="1:1" x14ac:dyDescent="0.25">
      <c r="A1230" s="101"/>
    </row>
    <row r="1231" spans="1:1" x14ac:dyDescent="0.25">
      <c r="A1231" s="101"/>
    </row>
    <row r="1232" spans="1:1" x14ac:dyDescent="0.25">
      <c r="A1232" s="101"/>
    </row>
    <row r="1233" spans="1:1" x14ac:dyDescent="0.25">
      <c r="A1233" s="101"/>
    </row>
    <row r="1234" spans="1:1" x14ac:dyDescent="0.25">
      <c r="A1234" s="101"/>
    </row>
    <row r="1235" spans="1:1" x14ac:dyDescent="0.25">
      <c r="A1235" s="101"/>
    </row>
    <row r="1236" spans="1:1" x14ac:dyDescent="0.25">
      <c r="A1236" s="101"/>
    </row>
    <row r="1237" spans="1:1" x14ac:dyDescent="0.25">
      <c r="A1237" s="101"/>
    </row>
    <row r="1238" spans="1:1" x14ac:dyDescent="0.25">
      <c r="A1238" s="101"/>
    </row>
    <row r="1239" spans="1:1" x14ac:dyDescent="0.25">
      <c r="A1239" s="101"/>
    </row>
    <row r="1240" spans="1:1" x14ac:dyDescent="0.25">
      <c r="A1240" s="101"/>
    </row>
    <row r="1241" spans="1:1" x14ac:dyDescent="0.25">
      <c r="A1241" s="101"/>
    </row>
    <row r="1242" spans="1:1" x14ac:dyDescent="0.25">
      <c r="A1242" s="101"/>
    </row>
    <row r="1243" spans="1:1" x14ac:dyDescent="0.25">
      <c r="A1243" s="101"/>
    </row>
    <row r="1244" spans="1:1" x14ac:dyDescent="0.25">
      <c r="A1244" s="101"/>
    </row>
    <row r="1245" spans="1:1" x14ac:dyDescent="0.25">
      <c r="A1245" s="101"/>
    </row>
    <row r="1246" spans="1:1" x14ac:dyDescent="0.25">
      <c r="A1246" s="101"/>
    </row>
    <row r="1247" spans="1:1" x14ac:dyDescent="0.25">
      <c r="A1247" s="101"/>
    </row>
    <row r="1248" spans="1:1" x14ac:dyDescent="0.25">
      <c r="A1248" s="101"/>
    </row>
    <row r="1249" spans="1:1" x14ac:dyDescent="0.25">
      <c r="A1249" s="101"/>
    </row>
    <row r="1250" spans="1:1" x14ac:dyDescent="0.25">
      <c r="A1250" s="101"/>
    </row>
    <row r="1251" spans="1:1" x14ac:dyDescent="0.25">
      <c r="A1251" s="101"/>
    </row>
    <row r="1252" spans="1:1" x14ac:dyDescent="0.25">
      <c r="A1252" s="101"/>
    </row>
    <row r="1253" spans="1:1" x14ac:dyDescent="0.25">
      <c r="A1253" s="101"/>
    </row>
    <row r="1254" spans="1:1" x14ac:dyDescent="0.25">
      <c r="A1254" s="101"/>
    </row>
    <row r="1255" spans="1:1" x14ac:dyDescent="0.25">
      <c r="A1255" s="101"/>
    </row>
    <row r="1256" spans="1:1" x14ac:dyDescent="0.25">
      <c r="A1256" s="101"/>
    </row>
    <row r="1257" spans="1:1" x14ac:dyDescent="0.25">
      <c r="A1257" s="101"/>
    </row>
    <row r="1258" spans="1:1" x14ac:dyDescent="0.25">
      <c r="A1258" s="101"/>
    </row>
    <row r="1259" spans="1:1" x14ac:dyDescent="0.25">
      <c r="A1259" s="101"/>
    </row>
    <row r="1260" spans="1:1" x14ac:dyDescent="0.25">
      <c r="A1260" s="101"/>
    </row>
    <row r="1261" spans="1:1" x14ac:dyDescent="0.25">
      <c r="A1261" s="101"/>
    </row>
    <row r="1262" spans="1:1" x14ac:dyDescent="0.25">
      <c r="A1262" s="101"/>
    </row>
    <row r="1263" spans="1:1" x14ac:dyDescent="0.25">
      <c r="A1263" s="101"/>
    </row>
    <row r="1264" spans="1:1" x14ac:dyDescent="0.25">
      <c r="A1264" s="101"/>
    </row>
    <row r="1265" spans="1:1" x14ac:dyDescent="0.25">
      <c r="A1265" s="101"/>
    </row>
    <row r="1266" spans="1:1" x14ac:dyDescent="0.25">
      <c r="A1266" s="101"/>
    </row>
    <row r="1267" spans="1:1" x14ac:dyDescent="0.25">
      <c r="A1267" s="101"/>
    </row>
    <row r="1268" spans="1:1" x14ac:dyDescent="0.25">
      <c r="A1268" s="101"/>
    </row>
    <row r="1269" spans="1:1" x14ac:dyDescent="0.25">
      <c r="A1269" s="101"/>
    </row>
    <row r="1270" spans="1:1" x14ac:dyDescent="0.25">
      <c r="A1270" s="101"/>
    </row>
    <row r="1271" spans="1:1" x14ac:dyDescent="0.25">
      <c r="A1271" s="101"/>
    </row>
    <row r="1272" spans="1:1" x14ac:dyDescent="0.25">
      <c r="A1272" s="101"/>
    </row>
    <row r="1273" spans="1:1" x14ac:dyDescent="0.25">
      <c r="A1273" s="101"/>
    </row>
    <row r="1274" spans="1:1" x14ac:dyDescent="0.25">
      <c r="A1274" s="101"/>
    </row>
    <row r="1275" spans="1:1" x14ac:dyDescent="0.25">
      <c r="A1275" s="101"/>
    </row>
    <row r="1276" spans="1:1" x14ac:dyDescent="0.25">
      <c r="A1276" s="101"/>
    </row>
    <row r="1277" spans="1:1" x14ac:dyDescent="0.25">
      <c r="A1277" s="101"/>
    </row>
    <row r="1278" spans="1:1" x14ac:dyDescent="0.25">
      <c r="A1278" s="101"/>
    </row>
    <row r="1279" spans="1:1" x14ac:dyDescent="0.25">
      <c r="A1279" s="101"/>
    </row>
    <row r="1280" spans="1:1" x14ac:dyDescent="0.25">
      <c r="A1280" s="101"/>
    </row>
    <row r="1281" spans="1:1" x14ac:dyDescent="0.25">
      <c r="A1281" s="101"/>
    </row>
    <row r="1282" spans="1:1" x14ac:dyDescent="0.25">
      <c r="A1282" s="101"/>
    </row>
    <row r="1283" spans="1:1" x14ac:dyDescent="0.25">
      <c r="A1283" s="101"/>
    </row>
    <row r="1284" spans="1:1" x14ac:dyDescent="0.25">
      <c r="A1284" s="101"/>
    </row>
    <row r="1285" spans="1:1" x14ac:dyDescent="0.25">
      <c r="A1285" s="101"/>
    </row>
    <row r="1286" spans="1:1" x14ac:dyDescent="0.25">
      <c r="A1286" s="101"/>
    </row>
    <row r="1287" spans="1:1" x14ac:dyDescent="0.25">
      <c r="A1287" s="101"/>
    </row>
    <row r="1288" spans="1:1" x14ac:dyDescent="0.25">
      <c r="A1288" s="101"/>
    </row>
    <row r="1289" spans="1:1" x14ac:dyDescent="0.25">
      <c r="A1289" s="101"/>
    </row>
    <row r="1290" spans="1:1" x14ac:dyDescent="0.25">
      <c r="A1290" s="101"/>
    </row>
    <row r="1291" spans="1:1" x14ac:dyDescent="0.25">
      <c r="A1291" s="101"/>
    </row>
    <row r="1292" spans="1:1" x14ac:dyDescent="0.25">
      <c r="A1292" s="101"/>
    </row>
    <row r="1293" spans="1:1" x14ac:dyDescent="0.25">
      <c r="A1293" s="101"/>
    </row>
    <row r="1294" spans="1:1" x14ac:dyDescent="0.25">
      <c r="A1294" s="101"/>
    </row>
    <row r="1295" spans="1:1" x14ac:dyDescent="0.25">
      <c r="A1295" s="101"/>
    </row>
    <row r="1296" spans="1:1" x14ac:dyDescent="0.25">
      <c r="A1296" s="101"/>
    </row>
    <row r="1297" spans="1:1" x14ac:dyDescent="0.25">
      <c r="A1297" s="101"/>
    </row>
    <row r="1298" spans="1:1" x14ac:dyDescent="0.25">
      <c r="A1298" s="101"/>
    </row>
    <row r="1299" spans="1:1" x14ac:dyDescent="0.25">
      <c r="A1299" s="101"/>
    </row>
    <row r="1300" spans="1:1" x14ac:dyDescent="0.25">
      <c r="A1300" s="101"/>
    </row>
    <row r="1301" spans="1:1" x14ac:dyDescent="0.25">
      <c r="A1301" s="101"/>
    </row>
    <row r="1302" spans="1:1" x14ac:dyDescent="0.25">
      <c r="A1302" s="101"/>
    </row>
    <row r="1303" spans="1:1" x14ac:dyDescent="0.25">
      <c r="A1303" s="101"/>
    </row>
    <row r="1304" spans="1:1" x14ac:dyDescent="0.25">
      <c r="A1304" s="101"/>
    </row>
    <row r="1305" spans="1:1" x14ac:dyDescent="0.25">
      <c r="A1305" s="101"/>
    </row>
    <row r="1306" spans="1:1" x14ac:dyDescent="0.25">
      <c r="A1306" s="101"/>
    </row>
    <row r="1307" spans="1:1" x14ac:dyDescent="0.25">
      <c r="A1307" s="101"/>
    </row>
    <row r="1308" spans="1:1" x14ac:dyDescent="0.25">
      <c r="A1308" s="101"/>
    </row>
    <row r="1309" spans="1:1" x14ac:dyDescent="0.25">
      <c r="A1309" s="101"/>
    </row>
    <row r="1310" spans="1:1" x14ac:dyDescent="0.25">
      <c r="A1310" s="101"/>
    </row>
    <row r="1311" spans="1:1" x14ac:dyDescent="0.25">
      <c r="A1311" s="101"/>
    </row>
    <row r="1312" spans="1:1" x14ac:dyDescent="0.25">
      <c r="A1312" s="101"/>
    </row>
    <row r="1313" spans="1:1" x14ac:dyDescent="0.25">
      <c r="A1313" s="101"/>
    </row>
    <row r="1314" spans="1:1" x14ac:dyDescent="0.25">
      <c r="A1314" s="101"/>
    </row>
    <row r="1315" spans="1:1" x14ac:dyDescent="0.25">
      <c r="A1315" s="101"/>
    </row>
    <row r="1316" spans="1:1" x14ac:dyDescent="0.25">
      <c r="A1316" s="101"/>
    </row>
    <row r="1317" spans="1:1" x14ac:dyDescent="0.25">
      <c r="A1317" s="101"/>
    </row>
    <row r="1318" spans="1:1" x14ac:dyDescent="0.25">
      <c r="A1318" s="101"/>
    </row>
    <row r="1319" spans="1:1" x14ac:dyDescent="0.25">
      <c r="A1319" s="101"/>
    </row>
    <row r="1320" spans="1:1" x14ac:dyDescent="0.25">
      <c r="A1320" s="101"/>
    </row>
    <row r="1321" spans="1:1" x14ac:dyDescent="0.25">
      <c r="A1321" s="101"/>
    </row>
    <row r="1322" spans="1:1" x14ac:dyDescent="0.25">
      <c r="A1322" s="101"/>
    </row>
    <row r="1323" spans="1:1" x14ac:dyDescent="0.25">
      <c r="A1323" s="101"/>
    </row>
    <row r="1324" spans="1:1" x14ac:dyDescent="0.25">
      <c r="A1324" s="101"/>
    </row>
    <row r="1325" spans="1:1" x14ac:dyDescent="0.25">
      <c r="A1325" s="101"/>
    </row>
    <row r="1326" spans="1:1" x14ac:dyDescent="0.25">
      <c r="A1326" s="101"/>
    </row>
    <row r="1327" spans="1:1" x14ac:dyDescent="0.25">
      <c r="A1327" s="101"/>
    </row>
    <row r="1328" spans="1:1" x14ac:dyDescent="0.25">
      <c r="A1328" s="101"/>
    </row>
    <row r="1329" spans="1:1" x14ac:dyDescent="0.25">
      <c r="A1329" s="101"/>
    </row>
    <row r="1330" spans="1:1" x14ac:dyDescent="0.25">
      <c r="A1330" s="101"/>
    </row>
    <row r="1331" spans="1:1" x14ac:dyDescent="0.25">
      <c r="A1331" s="101"/>
    </row>
    <row r="1332" spans="1:1" x14ac:dyDescent="0.25">
      <c r="A1332" s="101"/>
    </row>
    <row r="1333" spans="1:1" x14ac:dyDescent="0.25">
      <c r="A1333" s="101"/>
    </row>
    <row r="1334" spans="1:1" x14ac:dyDescent="0.25">
      <c r="A1334" s="101"/>
    </row>
    <row r="1335" spans="1:1" x14ac:dyDescent="0.25">
      <c r="A1335" s="101"/>
    </row>
    <row r="1336" spans="1:1" x14ac:dyDescent="0.25">
      <c r="A1336" s="101"/>
    </row>
    <row r="1337" spans="1:1" x14ac:dyDescent="0.25">
      <c r="A1337" s="101"/>
    </row>
    <row r="1338" spans="1:1" x14ac:dyDescent="0.25">
      <c r="A1338" s="101"/>
    </row>
    <row r="1339" spans="1:1" x14ac:dyDescent="0.25">
      <c r="A1339" s="101"/>
    </row>
    <row r="1340" spans="1:1" x14ac:dyDescent="0.25">
      <c r="A1340" s="101"/>
    </row>
    <row r="1341" spans="1:1" x14ac:dyDescent="0.25">
      <c r="A1341" s="101"/>
    </row>
    <row r="1342" spans="1:1" x14ac:dyDescent="0.25">
      <c r="A1342" s="101"/>
    </row>
    <row r="1343" spans="1:1" x14ac:dyDescent="0.25">
      <c r="A1343" s="101"/>
    </row>
    <row r="1344" spans="1:1" x14ac:dyDescent="0.25">
      <c r="A1344" s="101"/>
    </row>
    <row r="1345" spans="1:1" x14ac:dyDescent="0.25">
      <c r="A1345" s="101"/>
    </row>
    <row r="1346" spans="1:1" x14ac:dyDescent="0.25">
      <c r="A1346" s="101"/>
    </row>
    <row r="1347" spans="1:1" x14ac:dyDescent="0.25">
      <c r="A1347" s="101"/>
    </row>
    <row r="1348" spans="1:1" x14ac:dyDescent="0.25">
      <c r="A1348" s="101"/>
    </row>
    <row r="1349" spans="1:1" x14ac:dyDescent="0.25">
      <c r="A1349" s="101"/>
    </row>
    <row r="1350" spans="1:1" x14ac:dyDescent="0.25">
      <c r="A1350" s="101"/>
    </row>
    <row r="1351" spans="1:1" x14ac:dyDescent="0.25">
      <c r="A1351" s="101"/>
    </row>
    <row r="1352" spans="1:1" x14ac:dyDescent="0.25">
      <c r="A1352" s="101"/>
    </row>
    <row r="1353" spans="1:1" x14ac:dyDescent="0.25">
      <c r="A1353" s="101"/>
    </row>
    <row r="1354" spans="1:1" x14ac:dyDescent="0.25">
      <c r="A1354" s="101"/>
    </row>
    <row r="1355" spans="1:1" x14ac:dyDescent="0.25">
      <c r="A1355" s="101"/>
    </row>
    <row r="1356" spans="1:1" x14ac:dyDescent="0.25">
      <c r="A1356" s="101"/>
    </row>
    <row r="1357" spans="1:1" x14ac:dyDescent="0.25">
      <c r="A1357" s="101"/>
    </row>
    <row r="1358" spans="1:1" x14ac:dyDescent="0.25">
      <c r="A1358" s="101"/>
    </row>
    <row r="1359" spans="1:1" x14ac:dyDescent="0.25">
      <c r="A1359" s="101"/>
    </row>
    <row r="1360" spans="1:1" x14ac:dyDescent="0.25">
      <c r="A1360" s="101"/>
    </row>
    <row r="1361" spans="1:1" x14ac:dyDescent="0.25">
      <c r="A1361" s="101"/>
    </row>
    <row r="1362" spans="1:1" x14ac:dyDescent="0.25">
      <c r="A1362" s="101"/>
    </row>
    <row r="1363" spans="1:1" x14ac:dyDescent="0.25">
      <c r="A1363" s="101"/>
    </row>
    <row r="1364" spans="1:1" x14ac:dyDescent="0.25">
      <c r="A1364" s="101"/>
    </row>
    <row r="1365" spans="1:1" x14ac:dyDescent="0.25">
      <c r="A1365" s="101"/>
    </row>
    <row r="1366" spans="1:1" x14ac:dyDescent="0.25">
      <c r="A1366" s="101"/>
    </row>
    <row r="1367" spans="1:1" x14ac:dyDescent="0.25">
      <c r="A1367" s="101"/>
    </row>
    <row r="1368" spans="1:1" x14ac:dyDescent="0.25">
      <c r="A1368" s="101"/>
    </row>
    <row r="1369" spans="1:1" x14ac:dyDescent="0.25">
      <c r="A1369" s="101"/>
    </row>
    <row r="1370" spans="1:1" x14ac:dyDescent="0.25">
      <c r="A1370" s="101"/>
    </row>
    <row r="1371" spans="1:1" x14ac:dyDescent="0.25">
      <c r="A1371" s="101"/>
    </row>
    <row r="1372" spans="1:1" x14ac:dyDescent="0.25">
      <c r="A1372" s="101"/>
    </row>
    <row r="1373" spans="1:1" x14ac:dyDescent="0.25">
      <c r="A1373" s="101"/>
    </row>
    <row r="1374" spans="1:1" x14ac:dyDescent="0.25">
      <c r="A1374" s="101"/>
    </row>
    <row r="1375" spans="1:1" x14ac:dyDescent="0.25">
      <c r="A1375" s="101"/>
    </row>
    <row r="1376" spans="1:1" x14ac:dyDescent="0.25">
      <c r="A1376" s="101"/>
    </row>
    <row r="1377" spans="1:1" x14ac:dyDescent="0.25">
      <c r="A1377" s="101"/>
    </row>
    <row r="1378" spans="1:1" x14ac:dyDescent="0.25">
      <c r="A1378" s="101"/>
    </row>
    <row r="1379" spans="1:1" x14ac:dyDescent="0.25">
      <c r="A1379" s="101"/>
    </row>
    <row r="1380" spans="1:1" x14ac:dyDescent="0.25">
      <c r="A1380" s="101"/>
    </row>
    <row r="1381" spans="1:1" x14ac:dyDescent="0.25">
      <c r="A1381" s="101"/>
    </row>
    <row r="1382" spans="1:1" x14ac:dyDescent="0.25">
      <c r="A1382" s="101"/>
    </row>
    <row r="1383" spans="1:1" x14ac:dyDescent="0.25">
      <c r="A1383" s="101"/>
    </row>
    <row r="1384" spans="1:1" x14ac:dyDescent="0.25">
      <c r="A1384" s="101"/>
    </row>
    <row r="1385" spans="1:1" x14ac:dyDescent="0.25">
      <c r="A1385" s="101"/>
    </row>
    <row r="1386" spans="1:1" x14ac:dyDescent="0.25">
      <c r="A1386" s="101"/>
    </row>
    <row r="1387" spans="1:1" x14ac:dyDescent="0.25">
      <c r="A1387" s="101"/>
    </row>
    <row r="1388" spans="1:1" x14ac:dyDescent="0.25">
      <c r="A1388" s="101"/>
    </row>
    <row r="1389" spans="1:1" x14ac:dyDescent="0.25">
      <c r="A1389" s="101"/>
    </row>
    <row r="1390" spans="1:1" x14ac:dyDescent="0.25">
      <c r="A1390" s="101"/>
    </row>
    <row r="1391" spans="1:1" x14ac:dyDescent="0.25">
      <c r="A1391" s="101"/>
    </row>
    <row r="1392" spans="1:1" x14ac:dyDescent="0.25">
      <c r="A1392" s="101"/>
    </row>
    <row r="1393" spans="1:1" x14ac:dyDescent="0.25">
      <c r="A1393" s="101"/>
    </row>
    <row r="1394" spans="1:1" x14ac:dyDescent="0.25">
      <c r="A1394" s="101"/>
    </row>
    <row r="1395" spans="1:1" x14ac:dyDescent="0.25">
      <c r="A1395" s="101"/>
    </row>
    <row r="1396" spans="1:1" x14ac:dyDescent="0.25">
      <c r="A1396" s="101"/>
    </row>
    <row r="1397" spans="1:1" x14ac:dyDescent="0.25">
      <c r="A1397" s="101"/>
    </row>
    <row r="1398" spans="1:1" x14ac:dyDescent="0.25">
      <c r="A1398" s="101"/>
    </row>
    <row r="1399" spans="1:1" x14ac:dyDescent="0.25">
      <c r="A1399" s="101"/>
    </row>
    <row r="1400" spans="1:1" x14ac:dyDescent="0.25">
      <c r="A1400" s="101"/>
    </row>
    <row r="1401" spans="1:1" x14ac:dyDescent="0.25">
      <c r="A1401" s="101"/>
    </row>
    <row r="1402" spans="1:1" x14ac:dyDescent="0.25">
      <c r="A1402" s="101"/>
    </row>
    <row r="1403" spans="1:1" x14ac:dyDescent="0.25">
      <c r="A1403" s="101"/>
    </row>
    <row r="1404" spans="1:1" x14ac:dyDescent="0.25">
      <c r="A1404" s="101"/>
    </row>
    <row r="1405" spans="1:1" x14ac:dyDescent="0.25">
      <c r="A1405" s="101"/>
    </row>
    <row r="1406" spans="1:1" x14ac:dyDescent="0.25">
      <c r="A1406" s="101"/>
    </row>
    <row r="1407" spans="1:1" x14ac:dyDescent="0.25">
      <c r="A1407" s="101"/>
    </row>
    <row r="1408" spans="1:1" x14ac:dyDescent="0.25">
      <c r="A1408" s="101"/>
    </row>
    <row r="1409" spans="1:1" x14ac:dyDescent="0.25">
      <c r="A1409" s="101"/>
    </row>
    <row r="1410" spans="1:1" x14ac:dyDescent="0.25">
      <c r="A1410" s="101"/>
    </row>
    <row r="1411" spans="1:1" x14ac:dyDescent="0.25">
      <c r="A1411" s="101"/>
    </row>
    <row r="1412" spans="1:1" x14ac:dyDescent="0.25">
      <c r="A1412" s="101"/>
    </row>
    <row r="1413" spans="1:1" x14ac:dyDescent="0.25">
      <c r="A1413" s="101"/>
    </row>
    <row r="1414" spans="1:1" x14ac:dyDescent="0.25">
      <c r="A1414" s="101"/>
    </row>
    <row r="1415" spans="1:1" x14ac:dyDescent="0.25">
      <c r="A1415" s="101"/>
    </row>
    <row r="1416" spans="1:1" x14ac:dyDescent="0.25">
      <c r="A1416" s="101"/>
    </row>
    <row r="1417" spans="1:1" x14ac:dyDescent="0.25">
      <c r="A1417" s="101"/>
    </row>
    <row r="1418" spans="1:1" x14ac:dyDescent="0.25">
      <c r="A1418" s="101"/>
    </row>
    <row r="1419" spans="1:1" x14ac:dyDescent="0.25">
      <c r="A1419" s="101"/>
    </row>
    <row r="1420" spans="1:1" x14ac:dyDescent="0.25">
      <c r="A1420" s="101"/>
    </row>
    <row r="1421" spans="1:1" x14ac:dyDescent="0.25">
      <c r="A1421" s="101"/>
    </row>
    <row r="1422" spans="1:1" x14ac:dyDescent="0.25">
      <c r="A1422" s="101"/>
    </row>
    <row r="1423" spans="1:1" x14ac:dyDescent="0.25">
      <c r="A1423" s="101"/>
    </row>
    <row r="1424" spans="1:1" x14ac:dyDescent="0.25">
      <c r="A1424" s="101"/>
    </row>
    <row r="1425" spans="1:1" x14ac:dyDescent="0.25">
      <c r="A1425" s="101"/>
    </row>
    <row r="1426" spans="1:1" x14ac:dyDescent="0.25">
      <c r="A1426" s="101"/>
    </row>
    <row r="1427" spans="1:1" x14ac:dyDescent="0.25">
      <c r="A1427" s="101"/>
    </row>
    <row r="1428" spans="1:1" x14ac:dyDescent="0.25">
      <c r="A1428" s="101"/>
    </row>
    <row r="1429" spans="1:1" x14ac:dyDescent="0.25">
      <c r="A1429" s="101"/>
    </row>
    <row r="1430" spans="1:1" x14ac:dyDescent="0.25">
      <c r="A1430" s="101"/>
    </row>
    <row r="1431" spans="1:1" x14ac:dyDescent="0.25">
      <c r="A1431" s="101"/>
    </row>
    <row r="1432" spans="1:1" x14ac:dyDescent="0.25">
      <c r="A1432" s="101"/>
    </row>
    <row r="1433" spans="1:1" x14ac:dyDescent="0.25">
      <c r="A1433" s="101"/>
    </row>
    <row r="1434" spans="1:1" x14ac:dyDescent="0.25">
      <c r="A1434" s="101"/>
    </row>
    <row r="1435" spans="1:1" x14ac:dyDescent="0.25">
      <c r="A1435" s="101"/>
    </row>
    <row r="1436" spans="1:1" x14ac:dyDescent="0.25">
      <c r="A1436" s="101"/>
    </row>
    <row r="1437" spans="1:1" x14ac:dyDescent="0.25">
      <c r="A1437" s="101"/>
    </row>
    <row r="1438" spans="1:1" x14ac:dyDescent="0.25">
      <c r="A1438" s="101"/>
    </row>
    <row r="1439" spans="1:1" x14ac:dyDescent="0.25">
      <c r="A1439" s="101"/>
    </row>
    <row r="1440" spans="1:1" x14ac:dyDescent="0.25">
      <c r="A1440" s="101"/>
    </row>
    <row r="1441" spans="1:1" x14ac:dyDescent="0.25">
      <c r="A1441" s="101"/>
    </row>
    <row r="1442" spans="1:1" x14ac:dyDescent="0.25">
      <c r="A1442" s="101"/>
    </row>
    <row r="1443" spans="1:1" x14ac:dyDescent="0.25">
      <c r="A1443" s="101"/>
    </row>
    <row r="1444" spans="1:1" x14ac:dyDescent="0.25">
      <c r="A1444" s="101"/>
    </row>
    <row r="1445" spans="1:1" x14ac:dyDescent="0.25">
      <c r="A1445" s="101"/>
    </row>
    <row r="1446" spans="1:1" x14ac:dyDescent="0.25">
      <c r="A1446" s="101"/>
    </row>
    <row r="1447" spans="1:1" x14ac:dyDescent="0.25">
      <c r="A1447" s="101"/>
    </row>
    <row r="1448" spans="1:1" x14ac:dyDescent="0.25">
      <c r="A1448" s="101"/>
    </row>
    <row r="1449" spans="1:1" x14ac:dyDescent="0.25">
      <c r="A1449" s="101"/>
    </row>
    <row r="1450" spans="1:1" x14ac:dyDescent="0.25">
      <c r="A1450" s="101"/>
    </row>
    <row r="1451" spans="1:1" x14ac:dyDescent="0.25">
      <c r="A1451" s="101"/>
    </row>
    <row r="1452" spans="1:1" x14ac:dyDescent="0.25">
      <c r="A1452" s="101"/>
    </row>
    <row r="1453" spans="1:1" x14ac:dyDescent="0.25">
      <c r="A1453" s="101"/>
    </row>
    <row r="1454" spans="1:1" x14ac:dyDescent="0.25">
      <c r="A1454" s="101"/>
    </row>
    <row r="1455" spans="1:1" x14ac:dyDescent="0.25">
      <c r="A1455" s="101"/>
    </row>
    <row r="1456" spans="1:1" x14ac:dyDescent="0.25">
      <c r="A1456" s="101"/>
    </row>
    <row r="1457" spans="1:1" x14ac:dyDescent="0.25">
      <c r="A1457" s="101"/>
    </row>
    <row r="1458" spans="1:1" x14ac:dyDescent="0.25">
      <c r="A1458" s="101"/>
    </row>
    <row r="1459" spans="1:1" x14ac:dyDescent="0.25">
      <c r="A1459" s="101"/>
    </row>
    <row r="1460" spans="1:1" x14ac:dyDescent="0.25">
      <c r="A1460" s="101"/>
    </row>
    <row r="1461" spans="1:1" x14ac:dyDescent="0.25">
      <c r="A1461" s="101"/>
    </row>
    <row r="1462" spans="1:1" x14ac:dyDescent="0.25">
      <c r="A1462" s="101"/>
    </row>
    <row r="1463" spans="1:1" x14ac:dyDescent="0.25">
      <c r="A1463" s="101"/>
    </row>
    <row r="1464" spans="1:1" x14ac:dyDescent="0.25">
      <c r="A1464" s="101"/>
    </row>
    <row r="1465" spans="1:1" x14ac:dyDescent="0.25">
      <c r="A1465" s="101"/>
    </row>
    <row r="1466" spans="1:1" x14ac:dyDescent="0.25">
      <c r="A1466" s="101"/>
    </row>
    <row r="1467" spans="1:1" x14ac:dyDescent="0.25">
      <c r="A1467" s="101"/>
    </row>
    <row r="1468" spans="1:1" x14ac:dyDescent="0.25">
      <c r="A1468" s="101"/>
    </row>
    <row r="1469" spans="1:1" x14ac:dyDescent="0.25">
      <c r="A1469" s="101"/>
    </row>
    <row r="1470" spans="1:1" x14ac:dyDescent="0.25">
      <c r="A1470" s="101"/>
    </row>
    <row r="1471" spans="1:1" x14ac:dyDescent="0.25">
      <c r="A1471" s="101"/>
    </row>
    <row r="1472" spans="1:1" x14ac:dyDescent="0.25">
      <c r="A1472" s="101"/>
    </row>
    <row r="1473" spans="1:1" x14ac:dyDescent="0.25">
      <c r="A1473" s="101"/>
    </row>
    <row r="1474" spans="1:1" x14ac:dyDescent="0.25">
      <c r="A1474" s="101"/>
    </row>
    <row r="1475" spans="1:1" x14ac:dyDescent="0.25">
      <c r="A1475" s="101"/>
    </row>
    <row r="1476" spans="1:1" x14ac:dyDescent="0.25">
      <c r="A1476" s="101"/>
    </row>
    <row r="1477" spans="1:1" x14ac:dyDescent="0.25">
      <c r="A1477" s="101"/>
    </row>
    <row r="1478" spans="1:1" x14ac:dyDescent="0.25">
      <c r="A1478" s="101"/>
    </row>
    <row r="1479" spans="1:1" x14ac:dyDescent="0.25">
      <c r="A1479" s="101"/>
    </row>
    <row r="1480" spans="1:1" x14ac:dyDescent="0.25">
      <c r="A1480" s="101"/>
    </row>
    <row r="1481" spans="1:1" x14ac:dyDescent="0.25">
      <c r="A1481" s="101"/>
    </row>
    <row r="1482" spans="1:1" x14ac:dyDescent="0.25">
      <c r="A1482" s="101"/>
    </row>
    <row r="1483" spans="1:1" x14ac:dyDescent="0.25">
      <c r="A1483" s="101"/>
    </row>
    <row r="1484" spans="1:1" x14ac:dyDescent="0.25">
      <c r="A1484" s="101"/>
    </row>
    <row r="1485" spans="1:1" x14ac:dyDescent="0.25">
      <c r="A1485" s="101"/>
    </row>
    <row r="1486" spans="1:1" x14ac:dyDescent="0.25">
      <c r="A1486" s="101"/>
    </row>
    <row r="1487" spans="1:1" x14ac:dyDescent="0.25">
      <c r="A1487" s="101"/>
    </row>
    <row r="1488" spans="1:1" x14ac:dyDescent="0.25">
      <c r="A1488" s="101"/>
    </row>
    <row r="1489" spans="1:1" x14ac:dyDescent="0.25">
      <c r="A1489" s="101"/>
    </row>
    <row r="1490" spans="1:1" x14ac:dyDescent="0.25">
      <c r="A1490" s="101"/>
    </row>
    <row r="1491" spans="1:1" x14ac:dyDescent="0.25">
      <c r="A1491" s="101"/>
    </row>
    <row r="1492" spans="1:1" x14ac:dyDescent="0.25">
      <c r="A1492" s="101"/>
    </row>
    <row r="1493" spans="1:1" x14ac:dyDescent="0.25">
      <c r="A1493" s="101"/>
    </row>
    <row r="1494" spans="1:1" x14ac:dyDescent="0.25">
      <c r="A1494" s="101"/>
    </row>
    <row r="1495" spans="1:1" x14ac:dyDescent="0.25">
      <c r="A1495" s="101"/>
    </row>
    <row r="1496" spans="1:1" x14ac:dyDescent="0.25">
      <c r="A1496" s="101"/>
    </row>
    <row r="1497" spans="1:1" x14ac:dyDescent="0.25">
      <c r="A1497" s="101"/>
    </row>
    <row r="1498" spans="1:1" x14ac:dyDescent="0.25">
      <c r="A1498" s="101"/>
    </row>
    <row r="1499" spans="1:1" x14ac:dyDescent="0.25">
      <c r="A1499" s="101"/>
    </row>
    <row r="1500" spans="1:1" x14ac:dyDescent="0.25">
      <c r="A1500" s="101"/>
    </row>
    <row r="1501" spans="1:1" x14ac:dyDescent="0.25">
      <c r="A1501" s="101"/>
    </row>
    <row r="1502" spans="1:1" x14ac:dyDescent="0.25">
      <c r="A1502" s="101"/>
    </row>
    <row r="1503" spans="1:1" x14ac:dyDescent="0.25">
      <c r="A1503" s="101"/>
    </row>
    <row r="1504" spans="1:1" x14ac:dyDescent="0.25">
      <c r="A1504" s="101"/>
    </row>
    <row r="1505" spans="1:1" x14ac:dyDescent="0.25">
      <c r="A1505" s="101"/>
    </row>
    <row r="1506" spans="1:1" x14ac:dyDescent="0.25">
      <c r="A1506" s="101"/>
    </row>
    <row r="1507" spans="1:1" x14ac:dyDescent="0.25">
      <c r="A1507" s="101"/>
    </row>
    <row r="1508" spans="1:1" x14ac:dyDescent="0.25">
      <c r="A1508" s="101"/>
    </row>
    <row r="1509" spans="1:1" x14ac:dyDescent="0.25">
      <c r="A1509" s="101"/>
    </row>
    <row r="1510" spans="1:1" x14ac:dyDescent="0.25">
      <c r="A1510" s="101"/>
    </row>
    <row r="1511" spans="1:1" x14ac:dyDescent="0.25">
      <c r="A1511" s="101"/>
    </row>
    <row r="1512" spans="1:1" x14ac:dyDescent="0.25">
      <c r="A1512" s="101"/>
    </row>
    <row r="1513" spans="1:1" x14ac:dyDescent="0.25">
      <c r="A1513" s="101"/>
    </row>
    <row r="1514" spans="1:1" x14ac:dyDescent="0.25">
      <c r="A1514" s="101"/>
    </row>
    <row r="1515" spans="1:1" x14ac:dyDescent="0.25">
      <c r="A1515" s="101"/>
    </row>
    <row r="1516" spans="1:1" x14ac:dyDescent="0.25">
      <c r="A1516" s="101"/>
    </row>
    <row r="1517" spans="1:1" x14ac:dyDescent="0.25">
      <c r="A1517" s="101"/>
    </row>
    <row r="1518" spans="1:1" x14ac:dyDescent="0.25">
      <c r="A1518" s="101"/>
    </row>
    <row r="1519" spans="1:1" x14ac:dyDescent="0.25">
      <c r="A1519" s="101"/>
    </row>
    <row r="1520" spans="1:1" x14ac:dyDescent="0.25">
      <c r="A1520" s="101"/>
    </row>
    <row r="1521" spans="1:1" x14ac:dyDescent="0.25">
      <c r="A1521" s="101"/>
    </row>
    <row r="1522" spans="1:1" x14ac:dyDescent="0.25">
      <c r="A1522" s="101"/>
    </row>
    <row r="1523" spans="1:1" x14ac:dyDescent="0.25">
      <c r="A1523" s="101"/>
    </row>
    <row r="1524" spans="1:1" x14ac:dyDescent="0.25">
      <c r="A1524" s="101"/>
    </row>
    <row r="1525" spans="1:1" x14ac:dyDescent="0.25">
      <c r="A1525" s="101"/>
    </row>
    <row r="1526" spans="1:1" x14ac:dyDescent="0.25">
      <c r="A1526" s="101"/>
    </row>
    <row r="1527" spans="1:1" x14ac:dyDescent="0.25">
      <c r="A1527" s="101"/>
    </row>
    <row r="1528" spans="1:1" x14ac:dyDescent="0.25">
      <c r="A1528" s="101"/>
    </row>
    <row r="1529" spans="1:1" x14ac:dyDescent="0.25">
      <c r="A1529" s="101"/>
    </row>
    <row r="1530" spans="1:1" x14ac:dyDescent="0.25">
      <c r="A1530" s="101"/>
    </row>
    <row r="1531" spans="1:1" x14ac:dyDescent="0.25">
      <c r="A1531" s="101"/>
    </row>
    <row r="1532" spans="1:1" x14ac:dyDescent="0.25">
      <c r="A1532" s="101"/>
    </row>
    <row r="1533" spans="1:1" x14ac:dyDescent="0.25">
      <c r="A1533" s="101"/>
    </row>
    <row r="1534" spans="1:1" x14ac:dyDescent="0.25">
      <c r="A1534" s="101"/>
    </row>
    <row r="1535" spans="1:1" x14ac:dyDescent="0.25">
      <c r="A1535" s="101"/>
    </row>
    <row r="1536" spans="1:1" x14ac:dyDescent="0.25">
      <c r="A1536" s="101"/>
    </row>
    <row r="1537" spans="1:1" x14ac:dyDescent="0.25">
      <c r="A1537" s="101"/>
    </row>
    <row r="1538" spans="1:1" x14ac:dyDescent="0.25">
      <c r="A1538" s="101"/>
    </row>
    <row r="1539" spans="1:1" x14ac:dyDescent="0.25">
      <c r="A1539" s="101"/>
    </row>
    <row r="1540" spans="1:1" x14ac:dyDescent="0.25">
      <c r="A1540" s="101"/>
    </row>
    <row r="1541" spans="1:1" x14ac:dyDescent="0.25">
      <c r="A1541" s="101"/>
    </row>
    <row r="1542" spans="1:1" x14ac:dyDescent="0.25">
      <c r="A1542" s="101"/>
    </row>
    <row r="1543" spans="1:1" x14ac:dyDescent="0.25">
      <c r="A1543" s="101"/>
    </row>
    <row r="1544" spans="1:1" x14ac:dyDescent="0.25">
      <c r="A1544" s="101"/>
    </row>
    <row r="1545" spans="1:1" x14ac:dyDescent="0.25">
      <c r="A1545" s="101"/>
    </row>
    <row r="1546" spans="1:1" x14ac:dyDescent="0.25">
      <c r="A1546" s="101"/>
    </row>
    <row r="1547" spans="1:1" x14ac:dyDescent="0.25">
      <c r="A1547" s="101"/>
    </row>
    <row r="1548" spans="1:1" x14ac:dyDescent="0.25">
      <c r="A1548" s="101"/>
    </row>
    <row r="1549" spans="1:1" x14ac:dyDescent="0.25">
      <c r="A1549" s="101"/>
    </row>
    <row r="1550" spans="1:1" x14ac:dyDescent="0.25">
      <c r="A1550" s="101"/>
    </row>
    <row r="1551" spans="1:1" x14ac:dyDescent="0.25">
      <c r="A1551" s="101"/>
    </row>
    <row r="1552" spans="1:1" x14ac:dyDescent="0.25">
      <c r="A1552" s="101"/>
    </row>
    <row r="1553" spans="1:1" x14ac:dyDescent="0.25">
      <c r="A1553" s="101"/>
    </row>
    <row r="1554" spans="1:1" x14ac:dyDescent="0.25">
      <c r="A1554" s="101"/>
    </row>
    <row r="1555" spans="1:1" x14ac:dyDescent="0.25">
      <c r="A1555" s="101"/>
    </row>
    <row r="1556" spans="1:1" x14ac:dyDescent="0.25">
      <c r="A1556" s="101"/>
    </row>
    <row r="1557" spans="1:1" x14ac:dyDescent="0.25">
      <c r="A1557" s="101"/>
    </row>
    <row r="1558" spans="1:1" x14ac:dyDescent="0.25">
      <c r="A1558" s="101"/>
    </row>
    <row r="1559" spans="1:1" x14ac:dyDescent="0.25">
      <c r="A1559" s="101"/>
    </row>
    <row r="1560" spans="1:1" x14ac:dyDescent="0.25">
      <c r="A1560" s="101"/>
    </row>
    <row r="1561" spans="1:1" x14ac:dyDescent="0.25">
      <c r="A1561" s="101"/>
    </row>
    <row r="1562" spans="1:1" x14ac:dyDescent="0.25">
      <c r="A1562" s="101"/>
    </row>
    <row r="1563" spans="1:1" x14ac:dyDescent="0.25">
      <c r="A1563" s="101"/>
    </row>
    <row r="1564" spans="1:1" x14ac:dyDescent="0.25">
      <c r="A1564" s="101"/>
    </row>
    <row r="1565" spans="1:1" x14ac:dyDescent="0.25">
      <c r="A1565" s="101"/>
    </row>
    <row r="1566" spans="1:1" x14ac:dyDescent="0.25">
      <c r="A1566" s="101"/>
    </row>
    <row r="1567" spans="1:1" x14ac:dyDescent="0.25">
      <c r="A1567" s="101"/>
    </row>
    <row r="1568" spans="1:1" x14ac:dyDescent="0.25">
      <c r="A1568" s="101"/>
    </row>
    <row r="1569" spans="1:1" x14ac:dyDescent="0.25">
      <c r="A1569" s="101"/>
    </row>
    <row r="1570" spans="1:1" x14ac:dyDescent="0.25">
      <c r="A1570" s="101"/>
    </row>
    <row r="1571" spans="1:1" x14ac:dyDescent="0.25">
      <c r="A1571" s="101"/>
    </row>
    <row r="1572" spans="1:1" x14ac:dyDescent="0.25">
      <c r="A1572" s="101"/>
    </row>
    <row r="1573" spans="1:1" x14ac:dyDescent="0.25">
      <c r="A1573" s="101"/>
    </row>
    <row r="1574" spans="1:1" x14ac:dyDescent="0.25">
      <c r="A1574" s="101"/>
    </row>
    <row r="1575" spans="1:1" x14ac:dyDescent="0.25">
      <c r="A1575" s="101"/>
    </row>
    <row r="1576" spans="1:1" x14ac:dyDescent="0.25">
      <c r="A1576" s="101"/>
    </row>
    <row r="1577" spans="1:1" x14ac:dyDescent="0.25">
      <c r="A1577" s="101"/>
    </row>
    <row r="1578" spans="1:1" x14ac:dyDescent="0.25">
      <c r="A1578" s="101"/>
    </row>
    <row r="1579" spans="1:1" x14ac:dyDescent="0.25">
      <c r="A1579" s="101"/>
    </row>
    <row r="1580" spans="1:1" x14ac:dyDescent="0.25">
      <c r="A1580" s="101"/>
    </row>
    <row r="1581" spans="1:1" x14ac:dyDescent="0.25">
      <c r="A1581" s="101"/>
    </row>
    <row r="1582" spans="1:1" x14ac:dyDescent="0.25">
      <c r="A1582" s="101"/>
    </row>
    <row r="1583" spans="1:1" x14ac:dyDescent="0.25">
      <c r="A1583" s="101"/>
    </row>
    <row r="1584" spans="1:1" x14ac:dyDescent="0.25">
      <c r="A1584" s="101"/>
    </row>
    <row r="1585" spans="1:1" x14ac:dyDescent="0.25">
      <c r="A1585" s="101"/>
    </row>
    <row r="1586" spans="1:1" x14ac:dyDescent="0.25">
      <c r="A1586" s="101"/>
    </row>
    <row r="1587" spans="1:1" x14ac:dyDescent="0.25">
      <c r="A1587" s="101"/>
    </row>
    <row r="1588" spans="1:1" x14ac:dyDescent="0.25">
      <c r="A1588" s="101"/>
    </row>
    <row r="1589" spans="1:1" x14ac:dyDescent="0.25">
      <c r="A1589" s="101"/>
    </row>
    <row r="1590" spans="1:1" x14ac:dyDescent="0.25">
      <c r="A1590" s="101"/>
    </row>
    <row r="1591" spans="1:1" x14ac:dyDescent="0.25">
      <c r="A1591" s="101"/>
    </row>
    <row r="1592" spans="1:1" x14ac:dyDescent="0.25">
      <c r="A1592" s="101"/>
    </row>
    <row r="1593" spans="1:1" x14ac:dyDescent="0.25">
      <c r="A1593" s="101"/>
    </row>
    <row r="1594" spans="1:1" x14ac:dyDescent="0.25">
      <c r="A1594" s="101"/>
    </row>
    <row r="1595" spans="1:1" x14ac:dyDescent="0.25">
      <c r="A1595" s="101"/>
    </row>
    <row r="1596" spans="1:1" x14ac:dyDescent="0.25">
      <c r="A1596" s="101"/>
    </row>
    <row r="1597" spans="1:1" x14ac:dyDescent="0.25">
      <c r="A1597" s="101"/>
    </row>
    <row r="1598" spans="1:1" x14ac:dyDescent="0.25">
      <c r="A1598" s="101"/>
    </row>
    <row r="1599" spans="1:1" x14ac:dyDescent="0.25">
      <c r="A1599" s="101"/>
    </row>
    <row r="1600" spans="1:1" x14ac:dyDescent="0.25">
      <c r="A1600" s="101"/>
    </row>
    <row r="1601" spans="1:1" x14ac:dyDescent="0.25">
      <c r="A1601" s="101"/>
    </row>
    <row r="1602" spans="1:1" x14ac:dyDescent="0.25">
      <c r="A1602" s="101"/>
    </row>
    <row r="1603" spans="1:1" x14ac:dyDescent="0.25">
      <c r="A1603" s="101"/>
    </row>
    <row r="1604" spans="1:1" x14ac:dyDescent="0.25">
      <c r="A1604" s="101"/>
    </row>
    <row r="1605" spans="1:1" x14ac:dyDescent="0.25">
      <c r="A1605" s="101"/>
    </row>
    <row r="1606" spans="1:1" x14ac:dyDescent="0.25">
      <c r="A1606" s="101"/>
    </row>
    <row r="1607" spans="1:1" x14ac:dyDescent="0.25">
      <c r="A1607" s="101"/>
    </row>
    <row r="1608" spans="1:1" x14ac:dyDescent="0.25">
      <c r="A1608" s="101"/>
    </row>
    <row r="1609" spans="1:1" x14ac:dyDescent="0.25">
      <c r="A1609" s="101"/>
    </row>
    <row r="1610" spans="1:1" x14ac:dyDescent="0.25">
      <c r="A1610" s="101"/>
    </row>
    <row r="1611" spans="1:1" x14ac:dyDescent="0.25">
      <c r="A1611" s="101"/>
    </row>
    <row r="1612" spans="1:1" x14ac:dyDescent="0.25">
      <c r="A1612" s="101"/>
    </row>
    <row r="1613" spans="1:1" x14ac:dyDescent="0.25">
      <c r="A1613" s="101"/>
    </row>
    <row r="1614" spans="1:1" x14ac:dyDescent="0.25">
      <c r="A1614" s="101"/>
    </row>
    <row r="1615" spans="1:1" x14ac:dyDescent="0.25">
      <c r="A1615" s="101"/>
    </row>
    <row r="1616" spans="1:1" x14ac:dyDescent="0.25">
      <c r="A1616" s="101"/>
    </row>
    <row r="1617" spans="1:1" x14ac:dyDescent="0.25">
      <c r="A1617" s="101"/>
    </row>
    <row r="1618" spans="1:1" x14ac:dyDescent="0.25">
      <c r="A1618" s="101"/>
    </row>
    <row r="1619" spans="1:1" x14ac:dyDescent="0.25">
      <c r="A1619" s="101"/>
    </row>
    <row r="1620" spans="1:1" x14ac:dyDescent="0.25">
      <c r="A1620" s="101"/>
    </row>
    <row r="1621" spans="1:1" x14ac:dyDescent="0.25">
      <c r="A1621" s="101"/>
    </row>
    <row r="1622" spans="1:1" x14ac:dyDescent="0.25">
      <c r="A1622" s="101"/>
    </row>
    <row r="1623" spans="1:1" x14ac:dyDescent="0.25">
      <c r="A1623" s="101"/>
    </row>
    <row r="1624" spans="1:1" x14ac:dyDescent="0.25">
      <c r="A1624" s="101"/>
    </row>
    <row r="1625" spans="1:1" x14ac:dyDescent="0.25">
      <c r="A1625" s="101"/>
    </row>
    <row r="1626" spans="1:1" x14ac:dyDescent="0.25">
      <c r="A1626" s="101"/>
    </row>
    <row r="1627" spans="1:1" x14ac:dyDescent="0.25">
      <c r="A1627" s="101"/>
    </row>
    <row r="1628" spans="1:1" x14ac:dyDescent="0.25">
      <c r="A1628" s="101"/>
    </row>
    <row r="1629" spans="1:1" x14ac:dyDescent="0.25">
      <c r="A1629" s="101"/>
    </row>
    <row r="1630" spans="1:1" x14ac:dyDescent="0.25">
      <c r="A1630" s="101"/>
    </row>
    <row r="1631" spans="1:1" x14ac:dyDescent="0.25">
      <c r="A1631" s="101"/>
    </row>
    <row r="1632" spans="1:1" x14ac:dyDescent="0.25">
      <c r="A1632" s="101"/>
    </row>
    <row r="1633" spans="1:1" x14ac:dyDescent="0.25">
      <c r="A1633" s="101"/>
    </row>
    <row r="1634" spans="1:1" x14ac:dyDescent="0.25">
      <c r="A1634" s="101"/>
    </row>
    <row r="1635" spans="1:1" x14ac:dyDescent="0.25">
      <c r="A1635" s="101"/>
    </row>
    <row r="1636" spans="1:1" x14ac:dyDescent="0.25">
      <c r="A1636" s="101"/>
    </row>
    <row r="1637" spans="1:1" x14ac:dyDescent="0.25">
      <c r="A1637" s="101"/>
    </row>
    <row r="1638" spans="1:1" x14ac:dyDescent="0.25">
      <c r="A1638" s="101"/>
    </row>
    <row r="1639" spans="1:1" x14ac:dyDescent="0.25">
      <c r="A1639" s="101"/>
    </row>
    <row r="1640" spans="1:1" x14ac:dyDescent="0.25">
      <c r="A1640" s="101"/>
    </row>
    <row r="1641" spans="1:1" x14ac:dyDescent="0.25">
      <c r="A1641" s="101"/>
    </row>
    <row r="1642" spans="1:1" x14ac:dyDescent="0.25">
      <c r="A1642" s="101"/>
    </row>
    <row r="1643" spans="1:1" x14ac:dyDescent="0.25">
      <c r="A1643" s="101"/>
    </row>
    <row r="1644" spans="1:1" x14ac:dyDescent="0.25">
      <c r="A1644" s="101"/>
    </row>
    <row r="1645" spans="1:1" x14ac:dyDescent="0.25">
      <c r="A1645" s="101"/>
    </row>
    <row r="1646" spans="1:1" x14ac:dyDescent="0.25">
      <c r="A1646" s="101"/>
    </row>
    <row r="1647" spans="1:1" x14ac:dyDescent="0.25">
      <c r="A1647" s="101"/>
    </row>
    <row r="1648" spans="1:1" x14ac:dyDescent="0.25">
      <c r="A1648" s="101"/>
    </row>
    <row r="1649" spans="1:1" x14ac:dyDescent="0.25">
      <c r="A1649" s="101"/>
    </row>
    <row r="1650" spans="1:1" x14ac:dyDescent="0.25">
      <c r="A1650" s="101"/>
    </row>
    <row r="1651" spans="1:1" x14ac:dyDescent="0.25">
      <c r="A1651" s="101"/>
    </row>
    <row r="1652" spans="1:1" x14ac:dyDescent="0.25">
      <c r="A1652" s="101"/>
    </row>
    <row r="1653" spans="1:1" x14ac:dyDescent="0.25">
      <c r="A1653" s="101"/>
    </row>
    <row r="1654" spans="1:1" x14ac:dyDescent="0.25">
      <c r="A1654" s="101"/>
    </row>
    <row r="1655" spans="1:1" x14ac:dyDescent="0.25">
      <c r="A1655" s="101"/>
    </row>
    <row r="1656" spans="1:1" x14ac:dyDescent="0.25">
      <c r="A1656" s="101"/>
    </row>
    <row r="1657" spans="1:1" x14ac:dyDescent="0.25">
      <c r="A1657" s="101"/>
    </row>
    <row r="1658" spans="1:1" x14ac:dyDescent="0.25">
      <c r="A1658" s="101"/>
    </row>
    <row r="1659" spans="1:1" x14ac:dyDescent="0.25">
      <c r="A1659" s="101"/>
    </row>
    <row r="1660" spans="1:1" x14ac:dyDescent="0.25">
      <c r="A1660" s="101"/>
    </row>
    <row r="1661" spans="1:1" x14ac:dyDescent="0.25">
      <c r="A1661" s="101"/>
    </row>
    <row r="1662" spans="1:1" x14ac:dyDescent="0.25">
      <c r="A1662" s="101"/>
    </row>
    <row r="1663" spans="1:1" x14ac:dyDescent="0.25">
      <c r="A1663" s="101"/>
    </row>
    <row r="1664" spans="1:1" x14ac:dyDescent="0.25">
      <c r="A1664" s="101"/>
    </row>
    <row r="1665" spans="1:1" x14ac:dyDescent="0.25">
      <c r="A1665" s="101"/>
    </row>
    <row r="1666" spans="1:1" x14ac:dyDescent="0.25">
      <c r="A1666" s="101"/>
    </row>
    <row r="1667" spans="1:1" x14ac:dyDescent="0.25">
      <c r="A1667" s="101"/>
    </row>
    <row r="1668" spans="1:1" x14ac:dyDescent="0.25">
      <c r="A1668" s="101"/>
    </row>
    <row r="1669" spans="1:1" x14ac:dyDescent="0.25">
      <c r="A1669" s="101"/>
    </row>
    <row r="1670" spans="1:1" x14ac:dyDescent="0.25">
      <c r="A1670" s="101"/>
    </row>
    <row r="1671" spans="1:1" x14ac:dyDescent="0.25">
      <c r="A1671" s="101"/>
    </row>
    <row r="1672" spans="1:1" x14ac:dyDescent="0.25">
      <c r="A1672" s="101"/>
    </row>
    <row r="1673" spans="1:1" x14ac:dyDescent="0.25">
      <c r="A1673" s="101"/>
    </row>
    <row r="1674" spans="1:1" x14ac:dyDescent="0.25">
      <c r="A1674" s="101"/>
    </row>
    <row r="1675" spans="1:1" x14ac:dyDescent="0.25">
      <c r="A1675" s="101"/>
    </row>
    <row r="1676" spans="1:1" x14ac:dyDescent="0.25">
      <c r="A1676" s="101"/>
    </row>
    <row r="1677" spans="1:1" x14ac:dyDescent="0.25">
      <c r="A1677" s="101"/>
    </row>
    <row r="1678" spans="1:1" x14ac:dyDescent="0.25">
      <c r="A1678" s="101"/>
    </row>
    <row r="1679" spans="1:1" x14ac:dyDescent="0.25">
      <c r="A1679" s="101"/>
    </row>
    <row r="1680" spans="1:1" x14ac:dyDescent="0.25">
      <c r="A1680" s="101"/>
    </row>
    <row r="1681" spans="1:1" x14ac:dyDescent="0.25">
      <c r="A1681" s="101"/>
    </row>
    <row r="1682" spans="1:1" x14ac:dyDescent="0.25">
      <c r="A1682" s="101"/>
    </row>
    <row r="1683" spans="1:1" x14ac:dyDescent="0.25">
      <c r="A1683" s="101"/>
    </row>
    <row r="1684" spans="1:1" x14ac:dyDescent="0.25">
      <c r="A1684" s="101"/>
    </row>
    <row r="1685" spans="1:1" x14ac:dyDescent="0.25">
      <c r="A1685" s="101"/>
    </row>
    <row r="1686" spans="1:1" x14ac:dyDescent="0.25">
      <c r="A1686" s="101"/>
    </row>
    <row r="1687" spans="1:1" x14ac:dyDescent="0.25">
      <c r="A1687" s="101"/>
    </row>
    <row r="1688" spans="1:1" x14ac:dyDescent="0.25">
      <c r="A1688" s="101"/>
    </row>
    <row r="1689" spans="1:1" x14ac:dyDescent="0.25">
      <c r="A1689" s="101"/>
    </row>
    <row r="1690" spans="1:1" x14ac:dyDescent="0.25">
      <c r="A1690" s="101"/>
    </row>
    <row r="1691" spans="1:1" x14ac:dyDescent="0.25">
      <c r="A1691" s="101"/>
    </row>
    <row r="1692" spans="1:1" x14ac:dyDescent="0.25">
      <c r="A1692" s="101"/>
    </row>
    <row r="1693" spans="1:1" x14ac:dyDescent="0.25">
      <c r="A1693" s="101"/>
    </row>
    <row r="1694" spans="1:1" x14ac:dyDescent="0.25">
      <c r="A1694" s="101"/>
    </row>
    <row r="1695" spans="1:1" x14ac:dyDescent="0.25">
      <c r="A1695" s="101"/>
    </row>
    <row r="1696" spans="1:1" x14ac:dyDescent="0.25">
      <c r="A1696" s="101"/>
    </row>
    <row r="1697" spans="1:1" x14ac:dyDescent="0.25">
      <c r="A1697" s="101"/>
    </row>
    <row r="1698" spans="1:1" x14ac:dyDescent="0.25">
      <c r="A1698" s="101"/>
    </row>
    <row r="1699" spans="1:1" x14ac:dyDescent="0.25">
      <c r="A1699" s="101"/>
    </row>
    <row r="1700" spans="1:1" x14ac:dyDescent="0.25">
      <c r="A1700" s="101"/>
    </row>
    <row r="1701" spans="1:1" x14ac:dyDescent="0.25">
      <c r="A1701" s="101"/>
    </row>
    <row r="1702" spans="1:1" x14ac:dyDescent="0.25">
      <c r="A1702" s="101"/>
    </row>
    <row r="1703" spans="1:1" x14ac:dyDescent="0.25">
      <c r="A1703" s="101"/>
    </row>
    <row r="1704" spans="1:1" x14ac:dyDescent="0.25">
      <c r="A1704" s="101"/>
    </row>
    <row r="1705" spans="1:1" x14ac:dyDescent="0.25">
      <c r="A1705" s="101"/>
    </row>
    <row r="1706" spans="1:1" x14ac:dyDescent="0.25">
      <c r="A1706" s="101"/>
    </row>
    <row r="1707" spans="1:1" x14ac:dyDescent="0.25">
      <c r="A1707" s="101"/>
    </row>
    <row r="1708" spans="1:1" x14ac:dyDescent="0.25">
      <c r="A1708" s="101"/>
    </row>
    <row r="1709" spans="1:1" x14ac:dyDescent="0.25">
      <c r="A1709" s="101"/>
    </row>
    <row r="1710" spans="1:1" x14ac:dyDescent="0.25">
      <c r="A1710" s="101"/>
    </row>
    <row r="1711" spans="1:1" x14ac:dyDescent="0.25">
      <c r="A1711" s="101"/>
    </row>
    <row r="1712" spans="1:1" x14ac:dyDescent="0.25">
      <c r="A1712" s="101"/>
    </row>
    <row r="1713" spans="1:1" x14ac:dyDescent="0.25">
      <c r="A1713" s="101"/>
    </row>
    <row r="1714" spans="1:1" x14ac:dyDescent="0.25">
      <c r="A1714" s="101"/>
    </row>
    <row r="1715" spans="1:1" x14ac:dyDescent="0.25">
      <c r="A1715" s="101"/>
    </row>
    <row r="1716" spans="1:1" x14ac:dyDescent="0.25">
      <c r="A1716" s="101"/>
    </row>
    <row r="1717" spans="1:1" x14ac:dyDescent="0.25">
      <c r="A1717" s="101"/>
    </row>
    <row r="1718" spans="1:1" x14ac:dyDescent="0.25">
      <c r="A1718" s="101"/>
    </row>
    <row r="1719" spans="1:1" x14ac:dyDescent="0.25">
      <c r="A1719" s="101"/>
    </row>
    <row r="1720" spans="1:1" x14ac:dyDescent="0.25">
      <c r="A1720" s="101"/>
    </row>
    <row r="1721" spans="1:1" x14ac:dyDescent="0.25">
      <c r="A1721" s="101"/>
    </row>
    <row r="1722" spans="1:1" x14ac:dyDescent="0.25">
      <c r="A1722" s="101"/>
    </row>
    <row r="1723" spans="1:1" x14ac:dyDescent="0.25">
      <c r="A1723" s="101"/>
    </row>
    <row r="1724" spans="1:1" x14ac:dyDescent="0.25">
      <c r="A1724" s="101"/>
    </row>
    <row r="1725" spans="1:1" x14ac:dyDescent="0.25">
      <c r="A1725" s="101"/>
    </row>
    <row r="1726" spans="1:1" x14ac:dyDescent="0.25">
      <c r="A1726" s="101"/>
    </row>
    <row r="1727" spans="1:1" x14ac:dyDescent="0.25">
      <c r="A1727" s="101"/>
    </row>
    <row r="1728" spans="1:1" x14ac:dyDescent="0.25">
      <c r="A1728" s="101"/>
    </row>
    <row r="1729" spans="1:1" x14ac:dyDescent="0.25">
      <c r="A1729" s="101"/>
    </row>
    <row r="1730" spans="1:1" x14ac:dyDescent="0.25">
      <c r="A1730" s="101"/>
    </row>
    <row r="1731" spans="1:1" x14ac:dyDescent="0.25">
      <c r="A1731" s="101"/>
    </row>
    <row r="1732" spans="1:1" x14ac:dyDescent="0.25">
      <c r="A1732" s="101"/>
    </row>
    <row r="1733" spans="1:1" x14ac:dyDescent="0.25">
      <c r="A1733" s="101"/>
    </row>
    <row r="1734" spans="1:1" x14ac:dyDescent="0.25">
      <c r="A1734" s="101"/>
    </row>
    <row r="1735" spans="1:1" x14ac:dyDescent="0.25">
      <c r="A1735" s="101"/>
    </row>
    <row r="1736" spans="1:1" x14ac:dyDescent="0.25">
      <c r="A1736" s="101"/>
    </row>
    <row r="1737" spans="1:1" x14ac:dyDescent="0.25">
      <c r="A1737" s="101"/>
    </row>
    <row r="1738" spans="1:1" x14ac:dyDescent="0.25">
      <c r="A1738" s="101"/>
    </row>
    <row r="1739" spans="1:1" x14ac:dyDescent="0.25">
      <c r="A1739" s="101"/>
    </row>
    <row r="1740" spans="1:1" x14ac:dyDescent="0.25">
      <c r="A1740" s="101"/>
    </row>
    <row r="1741" spans="1:1" x14ac:dyDescent="0.25">
      <c r="A1741" s="101"/>
    </row>
    <row r="1742" spans="1:1" x14ac:dyDescent="0.25">
      <c r="A1742" s="101"/>
    </row>
    <row r="1743" spans="1:1" x14ac:dyDescent="0.25">
      <c r="A1743" s="101"/>
    </row>
    <row r="1744" spans="1:1" x14ac:dyDescent="0.25">
      <c r="A1744" s="101"/>
    </row>
    <row r="1745" spans="1:1" x14ac:dyDescent="0.25">
      <c r="A1745" s="101"/>
    </row>
    <row r="1746" spans="1:1" x14ac:dyDescent="0.25">
      <c r="A1746" s="101"/>
    </row>
    <row r="1747" spans="1:1" x14ac:dyDescent="0.25">
      <c r="A1747" s="101"/>
    </row>
    <row r="1748" spans="1:1" x14ac:dyDescent="0.25">
      <c r="A1748" s="101"/>
    </row>
    <row r="1749" spans="1:1" x14ac:dyDescent="0.25">
      <c r="A1749" s="101"/>
    </row>
    <row r="1750" spans="1:1" x14ac:dyDescent="0.25">
      <c r="A1750" s="101"/>
    </row>
    <row r="1751" spans="1:1" x14ac:dyDescent="0.25">
      <c r="A1751" s="101"/>
    </row>
    <row r="1752" spans="1:1" x14ac:dyDescent="0.25">
      <c r="A1752" s="101"/>
    </row>
    <row r="1753" spans="1:1" x14ac:dyDescent="0.25">
      <c r="A1753" s="101"/>
    </row>
    <row r="1754" spans="1:1" x14ac:dyDescent="0.25">
      <c r="A1754" s="101"/>
    </row>
    <row r="1755" spans="1:1" x14ac:dyDescent="0.25">
      <c r="A1755" s="101"/>
    </row>
    <row r="1756" spans="1:1" x14ac:dyDescent="0.25">
      <c r="A1756" s="101"/>
    </row>
    <row r="1757" spans="1:1" x14ac:dyDescent="0.25">
      <c r="A1757" s="101"/>
    </row>
    <row r="1758" spans="1:1" x14ac:dyDescent="0.25">
      <c r="A1758" s="101"/>
    </row>
    <row r="1759" spans="1:1" x14ac:dyDescent="0.25">
      <c r="A1759" s="101"/>
    </row>
    <row r="1760" spans="1:1" x14ac:dyDescent="0.25">
      <c r="A1760" s="101"/>
    </row>
    <row r="1761" spans="1:1" x14ac:dyDescent="0.25">
      <c r="A1761" s="101"/>
    </row>
    <row r="1762" spans="1:1" x14ac:dyDescent="0.25">
      <c r="A1762" s="101"/>
    </row>
    <row r="1763" spans="1:1" x14ac:dyDescent="0.25">
      <c r="A1763" s="101"/>
    </row>
    <row r="1764" spans="1:1" x14ac:dyDescent="0.25">
      <c r="A1764" s="101"/>
    </row>
    <row r="1765" spans="1:1" x14ac:dyDescent="0.25">
      <c r="A1765" s="101"/>
    </row>
    <row r="1766" spans="1:1" x14ac:dyDescent="0.25">
      <c r="A1766" s="101"/>
    </row>
    <row r="1767" spans="1:1" x14ac:dyDescent="0.25">
      <c r="A1767" s="101"/>
    </row>
    <row r="1768" spans="1:1" x14ac:dyDescent="0.25">
      <c r="A1768" s="101"/>
    </row>
    <row r="1769" spans="1:1" x14ac:dyDescent="0.25">
      <c r="A1769" s="101"/>
    </row>
    <row r="1770" spans="1:1" x14ac:dyDescent="0.25">
      <c r="A1770" s="101"/>
    </row>
    <row r="1771" spans="1:1" x14ac:dyDescent="0.25">
      <c r="A1771" s="101"/>
    </row>
    <row r="1772" spans="1:1" x14ac:dyDescent="0.25">
      <c r="A1772" s="101"/>
    </row>
    <row r="1773" spans="1:1" x14ac:dyDescent="0.25">
      <c r="A1773" s="101"/>
    </row>
    <row r="1774" spans="1:1" x14ac:dyDescent="0.25">
      <c r="A1774" s="101"/>
    </row>
    <row r="1775" spans="1:1" x14ac:dyDescent="0.25">
      <c r="A1775" s="101"/>
    </row>
    <row r="1776" spans="1:1" x14ac:dyDescent="0.25">
      <c r="A1776" s="101"/>
    </row>
    <row r="1777" spans="1:1" x14ac:dyDescent="0.25">
      <c r="A1777" s="101"/>
    </row>
    <row r="1778" spans="1:1" x14ac:dyDescent="0.25">
      <c r="A1778" s="101"/>
    </row>
    <row r="1779" spans="1:1" x14ac:dyDescent="0.25">
      <c r="A1779" s="101"/>
    </row>
    <row r="1780" spans="1:1" x14ac:dyDescent="0.25">
      <c r="A1780" s="101"/>
    </row>
    <row r="1781" spans="1:1" x14ac:dyDescent="0.25">
      <c r="A1781" s="101"/>
    </row>
    <row r="1782" spans="1:1" x14ac:dyDescent="0.25">
      <c r="A1782" s="101"/>
    </row>
    <row r="1783" spans="1:1" x14ac:dyDescent="0.25">
      <c r="A1783" s="101"/>
    </row>
    <row r="1784" spans="1:1" x14ac:dyDescent="0.25">
      <c r="A1784" s="101"/>
    </row>
    <row r="1785" spans="1:1" x14ac:dyDescent="0.25">
      <c r="A1785" s="101"/>
    </row>
    <row r="1786" spans="1:1" x14ac:dyDescent="0.25">
      <c r="A1786" s="101"/>
    </row>
    <row r="1787" spans="1:1" x14ac:dyDescent="0.25">
      <c r="A1787" s="101"/>
    </row>
    <row r="1788" spans="1:1" x14ac:dyDescent="0.25">
      <c r="A1788" s="101"/>
    </row>
    <row r="1789" spans="1:1" x14ac:dyDescent="0.25">
      <c r="A1789" s="101"/>
    </row>
    <row r="1790" spans="1:1" x14ac:dyDescent="0.25">
      <c r="A1790" s="101"/>
    </row>
    <row r="1791" spans="1:1" x14ac:dyDescent="0.25">
      <c r="A1791" s="101"/>
    </row>
    <row r="1792" spans="1:1" x14ac:dyDescent="0.25">
      <c r="A1792" s="101"/>
    </row>
    <row r="1793" spans="1:1" x14ac:dyDescent="0.25">
      <c r="A1793" s="101"/>
    </row>
    <row r="1794" spans="1:1" x14ac:dyDescent="0.25">
      <c r="A1794" s="101"/>
    </row>
    <row r="1795" spans="1:1" x14ac:dyDescent="0.25">
      <c r="A1795" s="101"/>
    </row>
    <row r="1796" spans="1:1" x14ac:dyDescent="0.25">
      <c r="A1796" s="101"/>
    </row>
    <row r="1797" spans="1:1" x14ac:dyDescent="0.25">
      <c r="A1797" s="101"/>
    </row>
    <row r="1798" spans="1:1" x14ac:dyDescent="0.25">
      <c r="A1798" s="101"/>
    </row>
    <row r="1799" spans="1:1" x14ac:dyDescent="0.25">
      <c r="A1799" s="101"/>
    </row>
    <row r="1800" spans="1:1" x14ac:dyDescent="0.25">
      <c r="A1800" s="101"/>
    </row>
    <row r="1801" spans="1:1" x14ac:dyDescent="0.25">
      <c r="A1801" s="101"/>
    </row>
    <row r="1802" spans="1:1" x14ac:dyDescent="0.25">
      <c r="A1802" s="101"/>
    </row>
    <row r="1803" spans="1:1" x14ac:dyDescent="0.25">
      <c r="A1803" s="101"/>
    </row>
    <row r="1804" spans="1:1" x14ac:dyDescent="0.25">
      <c r="A1804" s="101"/>
    </row>
    <row r="1805" spans="1:1" x14ac:dyDescent="0.25">
      <c r="A1805" s="101"/>
    </row>
    <row r="1806" spans="1:1" x14ac:dyDescent="0.25">
      <c r="A1806" s="101"/>
    </row>
    <row r="1807" spans="1:1" x14ac:dyDescent="0.25">
      <c r="A1807" s="101"/>
    </row>
    <row r="1808" spans="1:1" x14ac:dyDescent="0.25">
      <c r="A1808" s="101"/>
    </row>
    <row r="1809" spans="1:1" x14ac:dyDescent="0.25">
      <c r="A1809" s="101"/>
    </row>
    <row r="1810" spans="1:1" x14ac:dyDescent="0.25">
      <c r="A1810" s="101"/>
    </row>
    <row r="1811" spans="1:1" x14ac:dyDescent="0.25">
      <c r="A1811" s="101"/>
    </row>
    <row r="1812" spans="1:1" x14ac:dyDescent="0.25">
      <c r="A1812" s="101"/>
    </row>
    <row r="1813" spans="1:1" x14ac:dyDescent="0.25">
      <c r="A1813" s="101"/>
    </row>
    <row r="1814" spans="1:1" x14ac:dyDescent="0.25">
      <c r="A1814" s="101"/>
    </row>
    <row r="1815" spans="1:1" x14ac:dyDescent="0.25">
      <c r="A1815" s="101"/>
    </row>
    <row r="1816" spans="1:1" x14ac:dyDescent="0.25">
      <c r="A1816" s="101"/>
    </row>
    <row r="1817" spans="1:1" x14ac:dyDescent="0.25">
      <c r="A1817" s="101"/>
    </row>
    <row r="1818" spans="1:1" x14ac:dyDescent="0.25">
      <c r="A1818" s="101"/>
    </row>
    <row r="1819" spans="1:1" x14ac:dyDescent="0.25">
      <c r="A1819" s="101"/>
    </row>
    <row r="1820" spans="1:1" x14ac:dyDescent="0.25">
      <c r="A1820" s="101"/>
    </row>
    <row r="1821" spans="1:1" x14ac:dyDescent="0.25">
      <c r="A1821" s="101"/>
    </row>
    <row r="1822" spans="1:1" x14ac:dyDescent="0.25">
      <c r="A1822" s="101"/>
    </row>
    <row r="1823" spans="1:1" x14ac:dyDescent="0.25">
      <c r="A1823" s="101"/>
    </row>
    <row r="1824" spans="1:1" x14ac:dyDescent="0.25">
      <c r="A1824" s="101"/>
    </row>
    <row r="1825" spans="1:1" x14ac:dyDescent="0.25">
      <c r="A1825" s="101"/>
    </row>
    <row r="1826" spans="1:1" x14ac:dyDescent="0.25">
      <c r="A1826" s="101"/>
    </row>
    <row r="1827" spans="1:1" x14ac:dyDescent="0.25">
      <c r="A1827" s="101"/>
    </row>
    <row r="1828" spans="1:1" x14ac:dyDescent="0.25">
      <c r="A1828" s="101"/>
    </row>
    <row r="1829" spans="1:1" x14ac:dyDescent="0.25">
      <c r="A1829" s="101"/>
    </row>
    <row r="1830" spans="1:1" x14ac:dyDescent="0.25">
      <c r="A1830" s="101"/>
    </row>
    <row r="1831" spans="1:1" x14ac:dyDescent="0.25">
      <c r="A1831" s="101"/>
    </row>
    <row r="1832" spans="1:1" x14ac:dyDescent="0.25">
      <c r="A1832" s="101"/>
    </row>
    <row r="1833" spans="1:1" x14ac:dyDescent="0.25">
      <c r="A1833" s="101"/>
    </row>
    <row r="1834" spans="1:1" x14ac:dyDescent="0.25">
      <c r="A1834" s="101"/>
    </row>
    <row r="1835" spans="1:1" x14ac:dyDescent="0.25">
      <c r="A1835" s="101"/>
    </row>
    <row r="1836" spans="1:1" x14ac:dyDescent="0.25">
      <c r="A1836" s="101"/>
    </row>
    <row r="1837" spans="1:1" x14ac:dyDescent="0.25">
      <c r="A1837" s="101"/>
    </row>
    <row r="1838" spans="1:1" x14ac:dyDescent="0.25">
      <c r="A1838" s="101"/>
    </row>
    <row r="1839" spans="1:1" x14ac:dyDescent="0.25">
      <c r="A1839" s="101"/>
    </row>
    <row r="1840" spans="1:1" x14ac:dyDescent="0.25">
      <c r="A1840" s="101"/>
    </row>
    <row r="1841" spans="1:1" x14ac:dyDescent="0.25">
      <c r="A1841" s="101"/>
    </row>
    <row r="1842" spans="1:1" x14ac:dyDescent="0.25">
      <c r="A1842" s="101"/>
    </row>
    <row r="1843" spans="1:1" x14ac:dyDescent="0.25">
      <c r="A1843" s="101"/>
    </row>
    <row r="1844" spans="1:1" x14ac:dyDescent="0.25">
      <c r="A1844" s="101"/>
    </row>
    <row r="1845" spans="1:1" x14ac:dyDescent="0.25">
      <c r="A1845" s="101"/>
    </row>
    <row r="1846" spans="1:1" x14ac:dyDescent="0.25">
      <c r="A1846" s="101"/>
    </row>
    <row r="1847" spans="1:1" x14ac:dyDescent="0.25">
      <c r="A1847" s="101"/>
    </row>
    <row r="1848" spans="1:1" x14ac:dyDescent="0.25">
      <c r="A1848" s="101"/>
    </row>
    <row r="1849" spans="1:1" x14ac:dyDescent="0.25">
      <c r="A1849" s="101"/>
    </row>
    <row r="1850" spans="1:1" x14ac:dyDescent="0.25">
      <c r="A1850" s="101"/>
    </row>
    <row r="1851" spans="1:1" x14ac:dyDescent="0.25">
      <c r="A1851" s="101"/>
    </row>
    <row r="1852" spans="1:1" x14ac:dyDescent="0.25">
      <c r="A1852" s="101"/>
    </row>
    <row r="1853" spans="1:1" x14ac:dyDescent="0.25">
      <c r="A1853" s="101"/>
    </row>
    <row r="1854" spans="1:1" x14ac:dyDescent="0.25">
      <c r="A1854" s="101"/>
    </row>
    <row r="1855" spans="1:1" x14ac:dyDescent="0.25">
      <c r="A1855" s="101"/>
    </row>
    <row r="1856" spans="1:1" x14ac:dyDescent="0.25">
      <c r="A1856" s="101"/>
    </row>
    <row r="1857" spans="1:1" x14ac:dyDescent="0.25">
      <c r="A1857" s="101"/>
    </row>
    <row r="1858" spans="1:1" x14ac:dyDescent="0.25">
      <c r="A1858" s="101"/>
    </row>
    <row r="1859" spans="1:1" x14ac:dyDescent="0.25">
      <c r="A1859" s="101"/>
    </row>
    <row r="1860" spans="1:1" x14ac:dyDescent="0.25">
      <c r="A1860" s="101"/>
    </row>
    <row r="1861" spans="1:1" x14ac:dyDescent="0.25">
      <c r="A1861" s="101"/>
    </row>
    <row r="1862" spans="1:1" x14ac:dyDescent="0.25">
      <c r="A1862" s="101"/>
    </row>
    <row r="1863" spans="1:1" x14ac:dyDescent="0.25">
      <c r="A1863" s="101"/>
    </row>
    <row r="1864" spans="1:1" x14ac:dyDescent="0.25">
      <c r="A1864" s="101"/>
    </row>
    <row r="1865" spans="1:1" x14ac:dyDescent="0.25">
      <c r="A1865" s="101"/>
    </row>
    <row r="1866" spans="1:1" x14ac:dyDescent="0.25">
      <c r="A1866" s="101"/>
    </row>
    <row r="1867" spans="1:1" x14ac:dyDescent="0.25">
      <c r="A1867" s="101"/>
    </row>
    <row r="1868" spans="1:1" x14ac:dyDescent="0.25">
      <c r="A1868" s="101"/>
    </row>
    <row r="1869" spans="1:1" x14ac:dyDescent="0.25">
      <c r="A1869" s="101"/>
    </row>
    <row r="1870" spans="1:1" x14ac:dyDescent="0.25">
      <c r="A1870" s="101"/>
    </row>
    <row r="1871" spans="1:1" x14ac:dyDescent="0.25">
      <c r="A1871" s="101"/>
    </row>
    <row r="1872" spans="1:1" x14ac:dyDescent="0.25">
      <c r="A1872" s="101"/>
    </row>
    <row r="1873" spans="1:1" x14ac:dyDescent="0.25">
      <c r="A1873" s="101"/>
    </row>
    <row r="1874" spans="1:1" x14ac:dyDescent="0.25">
      <c r="A1874" s="101"/>
    </row>
    <row r="1875" spans="1:1" x14ac:dyDescent="0.25">
      <c r="A1875" s="101"/>
    </row>
    <row r="1876" spans="1:1" x14ac:dyDescent="0.25">
      <c r="A1876" s="101"/>
    </row>
    <row r="1877" spans="1:1" x14ac:dyDescent="0.25">
      <c r="A1877" s="101"/>
    </row>
    <row r="1878" spans="1:1" x14ac:dyDescent="0.25">
      <c r="A1878" s="101"/>
    </row>
    <row r="1879" spans="1:1" x14ac:dyDescent="0.25">
      <c r="A1879" s="101"/>
    </row>
    <row r="1880" spans="1:1" x14ac:dyDescent="0.25">
      <c r="A1880" s="101"/>
    </row>
    <row r="1881" spans="1:1" x14ac:dyDescent="0.25">
      <c r="A1881" s="101"/>
    </row>
    <row r="1882" spans="1:1" x14ac:dyDescent="0.25">
      <c r="A1882" s="101"/>
    </row>
    <row r="1883" spans="1:1" x14ac:dyDescent="0.25">
      <c r="A1883" s="101"/>
    </row>
    <row r="1884" spans="1:1" x14ac:dyDescent="0.25">
      <c r="A1884" s="101"/>
    </row>
    <row r="1885" spans="1:1" x14ac:dyDescent="0.25">
      <c r="A1885" s="101"/>
    </row>
    <row r="1886" spans="1:1" x14ac:dyDescent="0.25">
      <c r="A1886" s="101"/>
    </row>
    <row r="1887" spans="1:1" x14ac:dyDescent="0.25">
      <c r="A1887" s="101"/>
    </row>
    <row r="1888" spans="1:1" x14ac:dyDescent="0.25">
      <c r="A1888" s="101"/>
    </row>
    <row r="1889" spans="1:1" x14ac:dyDescent="0.25">
      <c r="A1889" s="101"/>
    </row>
    <row r="1890" spans="1:1" x14ac:dyDescent="0.25">
      <c r="A1890" s="101"/>
    </row>
    <row r="1891" spans="1:1" x14ac:dyDescent="0.25">
      <c r="A1891" s="101"/>
    </row>
    <row r="1892" spans="1:1" x14ac:dyDescent="0.25">
      <c r="A1892" s="101"/>
    </row>
    <row r="1893" spans="1:1" x14ac:dyDescent="0.25">
      <c r="A1893" s="101"/>
    </row>
    <row r="1894" spans="1:1" x14ac:dyDescent="0.25">
      <c r="A1894" s="101"/>
    </row>
    <row r="1895" spans="1:1" x14ac:dyDescent="0.25">
      <c r="A1895" s="101"/>
    </row>
    <row r="1896" spans="1:1" x14ac:dyDescent="0.25">
      <c r="A1896" s="101"/>
    </row>
    <row r="1897" spans="1:1" x14ac:dyDescent="0.25">
      <c r="A1897" s="101"/>
    </row>
    <row r="1898" spans="1:1" x14ac:dyDescent="0.25">
      <c r="A1898" s="101"/>
    </row>
    <row r="1899" spans="1:1" x14ac:dyDescent="0.25">
      <c r="A1899" s="101"/>
    </row>
    <row r="1900" spans="1:1" x14ac:dyDescent="0.25">
      <c r="A1900" s="101"/>
    </row>
    <row r="1901" spans="1:1" x14ac:dyDescent="0.25">
      <c r="A1901" s="101"/>
    </row>
    <row r="1902" spans="1:1" x14ac:dyDescent="0.25">
      <c r="A1902" s="101"/>
    </row>
    <row r="1903" spans="1:1" x14ac:dyDescent="0.25">
      <c r="A1903" s="101"/>
    </row>
    <row r="1904" spans="1:1" x14ac:dyDescent="0.25">
      <c r="A1904" s="101"/>
    </row>
    <row r="1905" spans="1:1" x14ac:dyDescent="0.25">
      <c r="A1905" s="101"/>
    </row>
    <row r="1906" spans="1:1" x14ac:dyDescent="0.25">
      <c r="A1906" s="101"/>
    </row>
    <row r="1907" spans="1:1" x14ac:dyDescent="0.25">
      <c r="A1907" s="101"/>
    </row>
    <row r="1908" spans="1:1" x14ac:dyDescent="0.25">
      <c r="A1908" s="101"/>
    </row>
    <row r="1909" spans="1:1" x14ac:dyDescent="0.25">
      <c r="A1909" s="101"/>
    </row>
    <row r="1910" spans="1:1" x14ac:dyDescent="0.25">
      <c r="A1910" s="101"/>
    </row>
    <row r="1911" spans="1:1" x14ac:dyDescent="0.25">
      <c r="A1911" s="101"/>
    </row>
    <row r="1912" spans="1:1" x14ac:dyDescent="0.25">
      <c r="A1912" s="101"/>
    </row>
    <row r="1913" spans="1:1" x14ac:dyDescent="0.25">
      <c r="A1913" s="101"/>
    </row>
    <row r="1914" spans="1:1" x14ac:dyDescent="0.25">
      <c r="A1914" s="101"/>
    </row>
    <row r="1915" spans="1:1" x14ac:dyDescent="0.25">
      <c r="A1915" s="101"/>
    </row>
    <row r="1916" spans="1:1" x14ac:dyDescent="0.25">
      <c r="A1916" s="101"/>
    </row>
    <row r="1917" spans="1:1" x14ac:dyDescent="0.25">
      <c r="A1917" s="101"/>
    </row>
    <row r="1918" spans="1:1" x14ac:dyDescent="0.25">
      <c r="A1918" s="101"/>
    </row>
    <row r="1919" spans="1:1" x14ac:dyDescent="0.25">
      <c r="A1919" s="101"/>
    </row>
    <row r="1920" spans="1:1" x14ac:dyDescent="0.25">
      <c r="A1920" s="101"/>
    </row>
    <row r="1921" spans="1:1" x14ac:dyDescent="0.25">
      <c r="A1921" s="101"/>
    </row>
    <row r="1922" spans="1:1" x14ac:dyDescent="0.25">
      <c r="A1922" s="101"/>
    </row>
    <row r="1923" spans="1:1" x14ac:dyDescent="0.25">
      <c r="A1923" s="101"/>
    </row>
    <row r="1924" spans="1:1" x14ac:dyDescent="0.25">
      <c r="A1924" s="101"/>
    </row>
    <row r="1925" spans="1:1" x14ac:dyDescent="0.25">
      <c r="A1925" s="101"/>
    </row>
    <row r="1926" spans="1:1" x14ac:dyDescent="0.25">
      <c r="A1926" s="101"/>
    </row>
    <row r="1927" spans="1:1" x14ac:dyDescent="0.25">
      <c r="A1927" s="101"/>
    </row>
    <row r="1928" spans="1:1" x14ac:dyDescent="0.25">
      <c r="A1928" s="101"/>
    </row>
    <row r="1929" spans="1:1" x14ac:dyDescent="0.25">
      <c r="A1929" s="101"/>
    </row>
    <row r="1930" spans="1:1" x14ac:dyDescent="0.25">
      <c r="A1930" s="101"/>
    </row>
    <row r="1931" spans="1:1" x14ac:dyDescent="0.25">
      <c r="A1931" s="101"/>
    </row>
    <row r="1932" spans="1:1" x14ac:dyDescent="0.25">
      <c r="A1932" s="101"/>
    </row>
    <row r="1933" spans="1:1" x14ac:dyDescent="0.25">
      <c r="A1933" s="101"/>
    </row>
    <row r="1934" spans="1:1" x14ac:dyDescent="0.25">
      <c r="A1934" s="101"/>
    </row>
    <row r="1935" spans="1:1" x14ac:dyDescent="0.25">
      <c r="A1935" s="101"/>
    </row>
    <row r="1936" spans="1:1" x14ac:dyDescent="0.25">
      <c r="A1936" s="101"/>
    </row>
    <row r="1937" spans="1:1" x14ac:dyDescent="0.25">
      <c r="A1937" s="101"/>
    </row>
    <row r="1938" spans="1:1" x14ac:dyDescent="0.25">
      <c r="A1938" s="101"/>
    </row>
    <row r="1939" spans="1:1" x14ac:dyDescent="0.25">
      <c r="A1939" s="101"/>
    </row>
    <row r="1940" spans="1:1" x14ac:dyDescent="0.25">
      <c r="A1940" s="101"/>
    </row>
    <row r="1941" spans="1:1" x14ac:dyDescent="0.25">
      <c r="A1941" s="101"/>
    </row>
    <row r="1942" spans="1:1" x14ac:dyDescent="0.25">
      <c r="A1942" s="101"/>
    </row>
    <row r="1943" spans="1:1" x14ac:dyDescent="0.25">
      <c r="A1943" s="101"/>
    </row>
    <row r="1944" spans="1:1" x14ac:dyDescent="0.25">
      <c r="A1944" s="101"/>
    </row>
    <row r="1945" spans="1:1" x14ac:dyDescent="0.25">
      <c r="A1945" s="101"/>
    </row>
    <row r="1946" spans="1:1" x14ac:dyDescent="0.25">
      <c r="A1946" s="101"/>
    </row>
    <row r="1947" spans="1:1" x14ac:dyDescent="0.25">
      <c r="A1947" s="101"/>
    </row>
    <row r="1948" spans="1:1" x14ac:dyDescent="0.25">
      <c r="A1948" s="101"/>
    </row>
    <row r="1949" spans="1:1" x14ac:dyDescent="0.25">
      <c r="A1949" s="101"/>
    </row>
    <row r="1950" spans="1:1" x14ac:dyDescent="0.25">
      <c r="A1950" s="101"/>
    </row>
    <row r="1951" spans="1:1" x14ac:dyDescent="0.25">
      <c r="A1951" s="101"/>
    </row>
    <row r="1952" spans="1:1" x14ac:dyDescent="0.25">
      <c r="A1952" s="101"/>
    </row>
    <row r="1953" spans="1:1" x14ac:dyDescent="0.25">
      <c r="A1953" s="101"/>
    </row>
    <row r="1954" spans="1:1" x14ac:dyDescent="0.25">
      <c r="A1954" s="101"/>
    </row>
    <row r="1955" spans="1:1" x14ac:dyDescent="0.25">
      <c r="A1955" s="101"/>
    </row>
    <row r="1956" spans="1:1" x14ac:dyDescent="0.25">
      <c r="A1956" s="101"/>
    </row>
    <row r="1957" spans="1:1" x14ac:dyDescent="0.25">
      <c r="A1957" s="101"/>
    </row>
    <row r="1958" spans="1:1" x14ac:dyDescent="0.25">
      <c r="A1958" s="101"/>
    </row>
    <row r="1959" spans="1:1" x14ac:dyDescent="0.25">
      <c r="A1959" s="101"/>
    </row>
    <row r="1960" spans="1:1" x14ac:dyDescent="0.25">
      <c r="A1960" s="101"/>
    </row>
    <row r="1961" spans="1:1" x14ac:dyDescent="0.25">
      <c r="A1961" s="101"/>
    </row>
    <row r="1962" spans="1:1" x14ac:dyDescent="0.25">
      <c r="A1962" s="101"/>
    </row>
    <row r="1963" spans="1:1" x14ac:dyDescent="0.25">
      <c r="A1963" s="101"/>
    </row>
    <row r="1964" spans="1:1" x14ac:dyDescent="0.25">
      <c r="A1964" s="101"/>
    </row>
    <row r="1965" spans="1:1" x14ac:dyDescent="0.25">
      <c r="A1965" s="101"/>
    </row>
    <row r="1966" spans="1:1" x14ac:dyDescent="0.25">
      <c r="A1966" s="101"/>
    </row>
    <row r="1967" spans="1:1" x14ac:dyDescent="0.25">
      <c r="A1967" s="101"/>
    </row>
    <row r="1968" spans="1:1" x14ac:dyDescent="0.25">
      <c r="A1968" s="101"/>
    </row>
    <row r="1969" spans="1:1" x14ac:dyDescent="0.25">
      <c r="A1969" s="101"/>
    </row>
    <row r="1970" spans="1:1" x14ac:dyDescent="0.25">
      <c r="A1970" s="101"/>
    </row>
    <row r="1971" spans="1:1" x14ac:dyDescent="0.25">
      <c r="A1971" s="101"/>
    </row>
    <row r="1972" spans="1:1" x14ac:dyDescent="0.25">
      <c r="A1972" s="101"/>
    </row>
    <row r="1973" spans="1:1" x14ac:dyDescent="0.25">
      <c r="A1973" s="101"/>
    </row>
    <row r="1974" spans="1:1" x14ac:dyDescent="0.25">
      <c r="A1974" s="101"/>
    </row>
    <row r="1975" spans="1:1" x14ac:dyDescent="0.25">
      <c r="A1975" s="101"/>
    </row>
    <row r="1976" spans="1:1" x14ac:dyDescent="0.25">
      <c r="A1976" s="101"/>
    </row>
    <row r="1977" spans="1:1" x14ac:dyDescent="0.25">
      <c r="A1977" s="101"/>
    </row>
    <row r="1978" spans="1:1" x14ac:dyDescent="0.25">
      <c r="A1978" s="101"/>
    </row>
    <row r="1979" spans="1:1" x14ac:dyDescent="0.25">
      <c r="A1979" s="101"/>
    </row>
    <row r="1980" spans="1:1" x14ac:dyDescent="0.25">
      <c r="A1980" s="101"/>
    </row>
    <row r="1981" spans="1:1" x14ac:dyDescent="0.25">
      <c r="A1981" s="101"/>
    </row>
    <row r="1982" spans="1:1" x14ac:dyDescent="0.25">
      <c r="A1982" s="101"/>
    </row>
    <row r="1983" spans="1:1" x14ac:dyDescent="0.25">
      <c r="A1983" s="101"/>
    </row>
    <row r="1984" spans="1:1" x14ac:dyDescent="0.25">
      <c r="A1984" s="101"/>
    </row>
    <row r="1985" spans="1:1" x14ac:dyDescent="0.25">
      <c r="A1985" s="101"/>
    </row>
    <row r="1986" spans="1:1" x14ac:dyDescent="0.25">
      <c r="A1986" s="101"/>
    </row>
    <row r="1987" spans="1:1" x14ac:dyDescent="0.25">
      <c r="A1987" s="101"/>
    </row>
    <row r="1988" spans="1:1" x14ac:dyDescent="0.25">
      <c r="A1988" s="101"/>
    </row>
    <row r="1989" spans="1:1" x14ac:dyDescent="0.25">
      <c r="A1989" s="101"/>
    </row>
    <row r="1990" spans="1:1" x14ac:dyDescent="0.25">
      <c r="A1990" s="101"/>
    </row>
    <row r="1991" spans="1:1" x14ac:dyDescent="0.25">
      <c r="A1991" s="101"/>
    </row>
    <row r="1992" spans="1:1" x14ac:dyDescent="0.25">
      <c r="A1992" s="101"/>
    </row>
    <row r="1993" spans="1:1" x14ac:dyDescent="0.25">
      <c r="A1993" s="101"/>
    </row>
    <row r="1994" spans="1:1" x14ac:dyDescent="0.25">
      <c r="A1994" s="101"/>
    </row>
    <row r="1995" spans="1:1" x14ac:dyDescent="0.25">
      <c r="A1995" s="101"/>
    </row>
    <row r="1996" spans="1:1" x14ac:dyDescent="0.25">
      <c r="A1996" s="101"/>
    </row>
    <row r="1997" spans="1:1" x14ac:dyDescent="0.25">
      <c r="A1997" s="101"/>
    </row>
    <row r="1998" spans="1:1" x14ac:dyDescent="0.25">
      <c r="A1998" s="101"/>
    </row>
    <row r="1999" spans="1:1" x14ac:dyDescent="0.25">
      <c r="A1999" s="101"/>
    </row>
    <row r="2000" spans="1:1" x14ac:dyDescent="0.25">
      <c r="A2000" s="101"/>
    </row>
    <row r="2001" spans="1:1" x14ac:dyDescent="0.25">
      <c r="A2001" s="101"/>
    </row>
    <row r="2002" spans="1:1" x14ac:dyDescent="0.25">
      <c r="A2002" s="101"/>
    </row>
    <row r="2003" spans="1:1" x14ac:dyDescent="0.25">
      <c r="A2003" s="101"/>
    </row>
    <row r="2004" spans="1:1" x14ac:dyDescent="0.25">
      <c r="A2004" s="101"/>
    </row>
    <row r="2005" spans="1:1" x14ac:dyDescent="0.25">
      <c r="A2005" s="101"/>
    </row>
    <row r="2006" spans="1:1" x14ac:dyDescent="0.25">
      <c r="A2006" s="101"/>
    </row>
    <row r="2007" spans="1:1" x14ac:dyDescent="0.25">
      <c r="A2007" s="101"/>
    </row>
    <row r="2008" spans="1:1" x14ac:dyDescent="0.25">
      <c r="A2008" s="101"/>
    </row>
    <row r="2009" spans="1:1" x14ac:dyDescent="0.25">
      <c r="A2009" s="101"/>
    </row>
    <row r="2010" spans="1:1" x14ac:dyDescent="0.25">
      <c r="A2010" s="101"/>
    </row>
    <row r="2011" spans="1:1" x14ac:dyDescent="0.25">
      <c r="A2011" s="101"/>
    </row>
    <row r="2012" spans="1:1" x14ac:dyDescent="0.25">
      <c r="A2012" s="101"/>
    </row>
    <row r="2013" spans="1:1" x14ac:dyDescent="0.25">
      <c r="A2013" s="101"/>
    </row>
    <row r="2014" spans="1:1" x14ac:dyDescent="0.25">
      <c r="A2014" s="101"/>
    </row>
    <row r="2015" spans="1:1" x14ac:dyDescent="0.25">
      <c r="A2015" s="101"/>
    </row>
    <row r="2016" spans="1:1" x14ac:dyDescent="0.25">
      <c r="A2016" s="101"/>
    </row>
    <row r="2017" spans="1:1" x14ac:dyDescent="0.25">
      <c r="A2017" s="101"/>
    </row>
    <row r="2018" spans="1:1" x14ac:dyDescent="0.25">
      <c r="A2018" s="101"/>
    </row>
    <row r="2019" spans="1:1" x14ac:dyDescent="0.25">
      <c r="A2019" s="101"/>
    </row>
    <row r="2020" spans="1:1" x14ac:dyDescent="0.25">
      <c r="A2020" s="101"/>
    </row>
    <row r="2021" spans="1:1" x14ac:dyDescent="0.25">
      <c r="A2021" s="101"/>
    </row>
    <row r="2022" spans="1:1" x14ac:dyDescent="0.25">
      <c r="A2022" s="101"/>
    </row>
    <row r="2023" spans="1:1" x14ac:dyDescent="0.25">
      <c r="A2023" s="101"/>
    </row>
    <row r="2024" spans="1:1" x14ac:dyDescent="0.25">
      <c r="A2024" s="101"/>
    </row>
    <row r="2025" spans="1:1" x14ac:dyDescent="0.25">
      <c r="A2025" s="101"/>
    </row>
    <row r="2026" spans="1:1" x14ac:dyDescent="0.25">
      <c r="A2026" s="101"/>
    </row>
    <row r="2027" spans="1:1" x14ac:dyDescent="0.25">
      <c r="A2027" s="101"/>
    </row>
    <row r="2028" spans="1:1" x14ac:dyDescent="0.25">
      <c r="A2028" s="101"/>
    </row>
    <row r="2029" spans="1:1" x14ac:dyDescent="0.25">
      <c r="A2029" s="101"/>
    </row>
    <row r="2030" spans="1:1" x14ac:dyDescent="0.25">
      <c r="A2030" s="101"/>
    </row>
    <row r="2031" spans="1:1" x14ac:dyDescent="0.25">
      <c r="A2031" s="101"/>
    </row>
    <row r="2032" spans="1:1" x14ac:dyDescent="0.25">
      <c r="A2032" s="101"/>
    </row>
    <row r="2033" spans="1:1" x14ac:dyDescent="0.25">
      <c r="A2033" s="101"/>
    </row>
    <row r="2034" spans="1:1" x14ac:dyDescent="0.25">
      <c r="A2034" s="101"/>
    </row>
    <row r="2035" spans="1:1" x14ac:dyDescent="0.25">
      <c r="A2035" s="101"/>
    </row>
    <row r="2036" spans="1:1" x14ac:dyDescent="0.25">
      <c r="A2036" s="101"/>
    </row>
    <row r="2037" spans="1:1" x14ac:dyDescent="0.25">
      <c r="A2037" s="101"/>
    </row>
    <row r="2038" spans="1:1" x14ac:dyDescent="0.25">
      <c r="A2038" s="101"/>
    </row>
    <row r="2039" spans="1:1" x14ac:dyDescent="0.25">
      <c r="A2039" s="101"/>
    </row>
    <row r="2040" spans="1:1" x14ac:dyDescent="0.25">
      <c r="A2040" s="101"/>
    </row>
    <row r="2041" spans="1:1" x14ac:dyDescent="0.25">
      <c r="A2041" s="101"/>
    </row>
    <row r="2042" spans="1:1" x14ac:dyDescent="0.25">
      <c r="A2042" s="101"/>
    </row>
    <row r="2043" spans="1:1" x14ac:dyDescent="0.25">
      <c r="A2043" s="101"/>
    </row>
    <row r="2044" spans="1:1" x14ac:dyDescent="0.25">
      <c r="A2044" s="101"/>
    </row>
    <row r="2045" spans="1:1" x14ac:dyDescent="0.25">
      <c r="A2045" s="101"/>
    </row>
    <row r="2046" spans="1:1" x14ac:dyDescent="0.25">
      <c r="A2046" s="101"/>
    </row>
    <row r="2047" spans="1:1" x14ac:dyDescent="0.25">
      <c r="A2047" s="101"/>
    </row>
    <row r="2048" spans="1:1" x14ac:dyDescent="0.25">
      <c r="A2048" s="101"/>
    </row>
    <row r="2049" spans="1:1" x14ac:dyDescent="0.25">
      <c r="A2049" s="101"/>
    </row>
    <row r="2050" spans="1:1" x14ac:dyDescent="0.25">
      <c r="A2050" s="101"/>
    </row>
    <row r="2051" spans="1:1" x14ac:dyDescent="0.25">
      <c r="A2051" s="101"/>
    </row>
    <row r="2052" spans="1:1" x14ac:dyDescent="0.25">
      <c r="A2052" s="101"/>
    </row>
    <row r="2053" spans="1:1" x14ac:dyDescent="0.25">
      <c r="A2053" s="101"/>
    </row>
    <row r="2054" spans="1:1" x14ac:dyDescent="0.25">
      <c r="A2054" s="101"/>
    </row>
    <row r="2055" spans="1:1" x14ac:dyDescent="0.25">
      <c r="A2055" s="101"/>
    </row>
    <row r="2056" spans="1:1" x14ac:dyDescent="0.25">
      <c r="A2056" s="101"/>
    </row>
    <row r="2057" spans="1:1" x14ac:dyDescent="0.25">
      <c r="A2057" s="101"/>
    </row>
    <row r="2058" spans="1:1" x14ac:dyDescent="0.25">
      <c r="A2058" s="101"/>
    </row>
    <row r="2059" spans="1:1" x14ac:dyDescent="0.25">
      <c r="A2059" s="101"/>
    </row>
    <row r="2060" spans="1:1" x14ac:dyDescent="0.25">
      <c r="A2060" s="101"/>
    </row>
    <row r="2061" spans="1:1" x14ac:dyDescent="0.25">
      <c r="A2061" s="101"/>
    </row>
    <row r="2062" spans="1:1" x14ac:dyDescent="0.25">
      <c r="A2062" s="101"/>
    </row>
    <row r="2063" spans="1:1" x14ac:dyDescent="0.25">
      <c r="A2063" s="101"/>
    </row>
    <row r="2064" spans="1:1" x14ac:dyDescent="0.25">
      <c r="A2064" s="101"/>
    </row>
    <row r="2065" spans="1:1" x14ac:dyDescent="0.25">
      <c r="A2065" s="101"/>
    </row>
    <row r="2066" spans="1:1" x14ac:dyDescent="0.25">
      <c r="A2066" s="101"/>
    </row>
    <row r="2067" spans="1:1" x14ac:dyDescent="0.25">
      <c r="A2067" s="101"/>
    </row>
    <row r="2068" spans="1:1" x14ac:dyDescent="0.25">
      <c r="A2068" s="101"/>
    </row>
    <row r="2069" spans="1:1" x14ac:dyDescent="0.25">
      <c r="A2069" s="101"/>
    </row>
    <row r="2070" spans="1:1" x14ac:dyDescent="0.25">
      <c r="A2070" s="101"/>
    </row>
    <row r="2071" spans="1:1" x14ac:dyDescent="0.25">
      <c r="A2071" s="101"/>
    </row>
    <row r="2072" spans="1:1" x14ac:dyDescent="0.25">
      <c r="A2072" s="101"/>
    </row>
    <row r="2073" spans="1:1" x14ac:dyDescent="0.25">
      <c r="A2073" s="101"/>
    </row>
    <row r="2074" spans="1:1" x14ac:dyDescent="0.25">
      <c r="A2074" s="101"/>
    </row>
    <row r="2075" spans="1:1" x14ac:dyDescent="0.25">
      <c r="A2075" s="101"/>
    </row>
    <row r="2076" spans="1:1" x14ac:dyDescent="0.25">
      <c r="A2076" s="101"/>
    </row>
    <row r="2077" spans="1:1" x14ac:dyDescent="0.25">
      <c r="A2077" s="101"/>
    </row>
    <row r="2078" spans="1:1" x14ac:dyDescent="0.25">
      <c r="A2078" s="101"/>
    </row>
    <row r="2079" spans="1:1" x14ac:dyDescent="0.25">
      <c r="A2079" s="101"/>
    </row>
    <row r="2080" spans="1:1" x14ac:dyDescent="0.25">
      <c r="A2080" s="101"/>
    </row>
    <row r="2081" spans="1:1" x14ac:dyDescent="0.25">
      <c r="A2081" s="101"/>
    </row>
    <row r="2082" spans="1:1" x14ac:dyDescent="0.25">
      <c r="A2082" s="101"/>
    </row>
    <row r="2083" spans="1:1" x14ac:dyDescent="0.25">
      <c r="A2083" s="101"/>
    </row>
    <row r="2084" spans="1:1" x14ac:dyDescent="0.25">
      <c r="A2084" s="101"/>
    </row>
    <row r="2085" spans="1:1" x14ac:dyDescent="0.25">
      <c r="A2085" s="101"/>
    </row>
    <row r="2086" spans="1:1" x14ac:dyDescent="0.25">
      <c r="A2086" s="101"/>
    </row>
    <row r="2087" spans="1:1" x14ac:dyDescent="0.25">
      <c r="A2087" s="101"/>
    </row>
    <row r="2088" spans="1:1" x14ac:dyDescent="0.25">
      <c r="A2088" s="101"/>
    </row>
    <row r="2089" spans="1:1" x14ac:dyDescent="0.25">
      <c r="A2089" s="101"/>
    </row>
    <row r="2090" spans="1:1" x14ac:dyDescent="0.25">
      <c r="A2090" s="101"/>
    </row>
    <row r="2091" spans="1:1" x14ac:dyDescent="0.25">
      <c r="A2091" s="101"/>
    </row>
    <row r="2092" spans="1:1" x14ac:dyDescent="0.25">
      <c r="A2092" s="101"/>
    </row>
    <row r="2093" spans="1:1" x14ac:dyDescent="0.25">
      <c r="A2093" s="101"/>
    </row>
    <row r="2094" spans="1:1" x14ac:dyDescent="0.25">
      <c r="A2094" s="101"/>
    </row>
    <row r="2095" spans="1:1" x14ac:dyDescent="0.25">
      <c r="A2095" s="101"/>
    </row>
    <row r="2096" spans="1:1" x14ac:dyDescent="0.25">
      <c r="A2096" s="101"/>
    </row>
    <row r="2097" spans="1:1" x14ac:dyDescent="0.25">
      <c r="A2097" s="101"/>
    </row>
    <row r="2098" spans="1:1" x14ac:dyDescent="0.25">
      <c r="A2098" s="101"/>
    </row>
    <row r="2099" spans="1:1" x14ac:dyDescent="0.25">
      <c r="A2099" s="101"/>
    </row>
    <row r="2100" spans="1:1" x14ac:dyDescent="0.25">
      <c r="A2100" s="101"/>
    </row>
    <row r="2101" spans="1:1" x14ac:dyDescent="0.25">
      <c r="A2101" s="101"/>
    </row>
    <row r="2102" spans="1:1" x14ac:dyDescent="0.25">
      <c r="A2102" s="101"/>
    </row>
    <row r="2103" spans="1:1" x14ac:dyDescent="0.25">
      <c r="A2103" s="101"/>
    </row>
    <row r="2104" spans="1:1" x14ac:dyDescent="0.25">
      <c r="A2104" s="101"/>
    </row>
    <row r="2105" spans="1:1" x14ac:dyDescent="0.25">
      <c r="A2105" s="101"/>
    </row>
    <row r="2106" spans="1:1" x14ac:dyDescent="0.25">
      <c r="A2106" s="101"/>
    </row>
    <row r="2107" spans="1:1" x14ac:dyDescent="0.25">
      <c r="A2107" s="101"/>
    </row>
    <row r="2108" spans="1:1" x14ac:dyDescent="0.25">
      <c r="A2108" s="101"/>
    </row>
    <row r="2109" spans="1:1" x14ac:dyDescent="0.25">
      <c r="A2109" s="101"/>
    </row>
    <row r="2110" spans="1:1" x14ac:dyDescent="0.25">
      <c r="A2110" s="101"/>
    </row>
    <row r="2111" spans="1:1" x14ac:dyDescent="0.25">
      <c r="A2111" s="101"/>
    </row>
    <row r="2112" spans="1:1" x14ac:dyDescent="0.25">
      <c r="A2112" s="101"/>
    </row>
    <row r="2113" spans="1:1" x14ac:dyDescent="0.25">
      <c r="A2113" s="101"/>
    </row>
    <row r="2114" spans="1:1" x14ac:dyDescent="0.25">
      <c r="A2114" s="101"/>
    </row>
    <row r="2115" spans="1:1" x14ac:dyDescent="0.25">
      <c r="A2115" s="101"/>
    </row>
    <row r="2116" spans="1:1" x14ac:dyDescent="0.25">
      <c r="A2116" s="101"/>
    </row>
    <row r="2117" spans="1:1" x14ac:dyDescent="0.25">
      <c r="A2117" s="101"/>
    </row>
    <row r="2118" spans="1:1" x14ac:dyDescent="0.25">
      <c r="A2118" s="101"/>
    </row>
    <row r="2119" spans="1:1" x14ac:dyDescent="0.25">
      <c r="A2119" s="101"/>
    </row>
    <row r="2120" spans="1:1" x14ac:dyDescent="0.25">
      <c r="A2120" s="101"/>
    </row>
    <row r="2121" spans="1:1" x14ac:dyDescent="0.25">
      <c r="A2121" s="101"/>
    </row>
    <row r="2122" spans="1:1" x14ac:dyDescent="0.25">
      <c r="A2122" s="101"/>
    </row>
    <row r="2123" spans="1:1" x14ac:dyDescent="0.25">
      <c r="A2123" s="101"/>
    </row>
    <row r="2124" spans="1:1" x14ac:dyDescent="0.25">
      <c r="A2124" s="101"/>
    </row>
    <row r="2125" spans="1:1" x14ac:dyDescent="0.25">
      <c r="A2125" s="101"/>
    </row>
    <row r="2126" spans="1:1" x14ac:dyDescent="0.25">
      <c r="A2126" s="101"/>
    </row>
    <row r="2127" spans="1:1" x14ac:dyDescent="0.25">
      <c r="A2127" s="101"/>
    </row>
    <row r="2128" spans="1:1" x14ac:dyDescent="0.25">
      <c r="A2128" s="101"/>
    </row>
    <row r="2129" spans="1:1" x14ac:dyDescent="0.25">
      <c r="A2129" s="101"/>
    </row>
    <row r="2130" spans="1:1" x14ac:dyDescent="0.25">
      <c r="A2130" s="101"/>
    </row>
    <row r="2131" spans="1:1" x14ac:dyDescent="0.25">
      <c r="A2131" s="101"/>
    </row>
    <row r="2132" spans="1:1" x14ac:dyDescent="0.25">
      <c r="A2132" s="101"/>
    </row>
    <row r="2133" spans="1:1" x14ac:dyDescent="0.25">
      <c r="A2133" s="101"/>
    </row>
    <row r="2134" spans="1:1" x14ac:dyDescent="0.25">
      <c r="A2134" s="101"/>
    </row>
    <row r="2135" spans="1:1" x14ac:dyDescent="0.25">
      <c r="A2135" s="101"/>
    </row>
    <row r="2136" spans="1:1" x14ac:dyDescent="0.25">
      <c r="A2136" s="101"/>
    </row>
    <row r="2137" spans="1:1" x14ac:dyDescent="0.25">
      <c r="A2137" s="101"/>
    </row>
    <row r="2138" spans="1:1" x14ac:dyDescent="0.25">
      <c r="A2138" s="101"/>
    </row>
    <row r="2139" spans="1:1" x14ac:dyDescent="0.25">
      <c r="A2139" s="101"/>
    </row>
    <row r="2140" spans="1:1" x14ac:dyDescent="0.25">
      <c r="A2140" s="101"/>
    </row>
    <row r="2141" spans="1:1" x14ac:dyDescent="0.25">
      <c r="A2141" s="101"/>
    </row>
    <row r="2142" spans="1:1" x14ac:dyDescent="0.25">
      <c r="A2142" s="101"/>
    </row>
    <row r="2143" spans="1:1" x14ac:dyDescent="0.25">
      <c r="A2143" s="101"/>
    </row>
    <row r="2144" spans="1:1" x14ac:dyDescent="0.25">
      <c r="A2144" s="101"/>
    </row>
    <row r="2145" spans="1:1" x14ac:dyDescent="0.25">
      <c r="A2145" s="101"/>
    </row>
    <row r="2146" spans="1:1" x14ac:dyDescent="0.25">
      <c r="A2146" s="101"/>
    </row>
    <row r="2147" spans="1:1" x14ac:dyDescent="0.25">
      <c r="A2147" s="101"/>
    </row>
    <row r="2148" spans="1:1" x14ac:dyDescent="0.25">
      <c r="A2148" s="101"/>
    </row>
    <row r="2149" spans="1:1" x14ac:dyDescent="0.25">
      <c r="A2149" s="101"/>
    </row>
    <row r="2150" spans="1:1" x14ac:dyDescent="0.25">
      <c r="A2150" s="101"/>
    </row>
    <row r="2151" spans="1:1" x14ac:dyDescent="0.25">
      <c r="A2151" s="101"/>
    </row>
    <row r="2152" spans="1:1" x14ac:dyDescent="0.25">
      <c r="A2152" s="101"/>
    </row>
    <row r="2153" spans="1:1" x14ac:dyDescent="0.25">
      <c r="A2153" s="101"/>
    </row>
    <row r="2154" spans="1:1" x14ac:dyDescent="0.25">
      <c r="A2154" s="101"/>
    </row>
    <row r="2155" spans="1:1" x14ac:dyDescent="0.25">
      <c r="A2155" s="101"/>
    </row>
    <row r="2156" spans="1:1" x14ac:dyDescent="0.25">
      <c r="A2156" s="101"/>
    </row>
    <row r="2157" spans="1:1" x14ac:dyDescent="0.25">
      <c r="A2157" s="101"/>
    </row>
    <row r="2158" spans="1:1" x14ac:dyDescent="0.25">
      <c r="A2158" s="101"/>
    </row>
    <row r="2159" spans="1:1" x14ac:dyDescent="0.25">
      <c r="A2159" s="101"/>
    </row>
    <row r="2160" spans="1:1" x14ac:dyDescent="0.25">
      <c r="A2160" s="101"/>
    </row>
    <row r="2161" spans="1:1" x14ac:dyDescent="0.25">
      <c r="A2161" s="101"/>
    </row>
    <row r="2162" spans="1:1" x14ac:dyDescent="0.25">
      <c r="A2162" s="101"/>
    </row>
    <row r="2163" spans="1:1" x14ac:dyDescent="0.25">
      <c r="A2163" s="101"/>
    </row>
    <row r="2164" spans="1:1" x14ac:dyDescent="0.25">
      <c r="A2164" s="101"/>
    </row>
    <row r="2165" spans="1:1" x14ac:dyDescent="0.25">
      <c r="A2165" s="101"/>
    </row>
    <row r="2166" spans="1:1" x14ac:dyDescent="0.25">
      <c r="A2166" s="101"/>
    </row>
    <row r="2167" spans="1:1" x14ac:dyDescent="0.25">
      <c r="A2167" s="101"/>
    </row>
    <row r="2168" spans="1:1" x14ac:dyDescent="0.25">
      <c r="A2168" s="101"/>
    </row>
    <row r="2169" spans="1:1" x14ac:dyDescent="0.25">
      <c r="A2169" s="101"/>
    </row>
    <row r="2170" spans="1:1" x14ac:dyDescent="0.25">
      <c r="A2170" s="101"/>
    </row>
    <row r="2171" spans="1:1" x14ac:dyDescent="0.25">
      <c r="A2171" s="101"/>
    </row>
    <row r="2172" spans="1:1" x14ac:dyDescent="0.25">
      <c r="A2172" s="101"/>
    </row>
    <row r="2173" spans="1:1" x14ac:dyDescent="0.25">
      <c r="A2173" s="101"/>
    </row>
    <row r="2174" spans="1:1" x14ac:dyDescent="0.25">
      <c r="A2174" s="101"/>
    </row>
    <row r="2175" spans="1:1" x14ac:dyDescent="0.25">
      <c r="A2175" s="101"/>
    </row>
    <row r="2176" spans="1:1" x14ac:dyDescent="0.25">
      <c r="A2176" s="101"/>
    </row>
    <row r="2177" spans="1:1" x14ac:dyDescent="0.25">
      <c r="A2177" s="101"/>
    </row>
    <row r="2178" spans="1:1" x14ac:dyDescent="0.25">
      <c r="A2178" s="101"/>
    </row>
    <row r="2179" spans="1:1" x14ac:dyDescent="0.25">
      <c r="A2179" s="101"/>
    </row>
    <row r="2180" spans="1:1" x14ac:dyDescent="0.25">
      <c r="A2180" s="101"/>
    </row>
    <row r="2181" spans="1:1" x14ac:dyDescent="0.25">
      <c r="A2181" s="101"/>
    </row>
    <row r="2182" spans="1:1" x14ac:dyDescent="0.25">
      <c r="A2182" s="101"/>
    </row>
    <row r="2183" spans="1:1" x14ac:dyDescent="0.25">
      <c r="A2183" s="101"/>
    </row>
    <row r="2184" spans="1:1" x14ac:dyDescent="0.25">
      <c r="A2184" s="101"/>
    </row>
    <row r="2185" spans="1:1" x14ac:dyDescent="0.25">
      <c r="A2185" s="101"/>
    </row>
    <row r="2186" spans="1:1" x14ac:dyDescent="0.25">
      <c r="A2186" s="101"/>
    </row>
    <row r="2187" spans="1:1" x14ac:dyDescent="0.25">
      <c r="A2187" s="101"/>
    </row>
    <row r="2188" spans="1:1" x14ac:dyDescent="0.25">
      <c r="A2188" s="101"/>
    </row>
    <row r="2189" spans="1:1" x14ac:dyDescent="0.25">
      <c r="A2189" s="101"/>
    </row>
    <row r="2190" spans="1:1" x14ac:dyDescent="0.25">
      <c r="A2190" s="101"/>
    </row>
    <row r="2191" spans="1:1" x14ac:dyDescent="0.25">
      <c r="A2191" s="101"/>
    </row>
    <row r="2192" spans="1:1" x14ac:dyDescent="0.25">
      <c r="A2192" s="101"/>
    </row>
    <row r="2193" spans="1:1" x14ac:dyDescent="0.25">
      <c r="A2193" s="101"/>
    </row>
    <row r="2194" spans="1:1" x14ac:dyDescent="0.25">
      <c r="A2194" s="101"/>
    </row>
    <row r="2195" spans="1:1" x14ac:dyDescent="0.25">
      <c r="A2195" s="101"/>
    </row>
    <row r="2196" spans="1:1" x14ac:dyDescent="0.25">
      <c r="A2196" s="101"/>
    </row>
    <row r="2197" spans="1:1" x14ac:dyDescent="0.25">
      <c r="A2197" s="101"/>
    </row>
    <row r="2198" spans="1:1" x14ac:dyDescent="0.25">
      <c r="A2198" s="101"/>
    </row>
    <row r="2199" spans="1:1" x14ac:dyDescent="0.25">
      <c r="A2199" s="101"/>
    </row>
    <row r="2200" spans="1:1" x14ac:dyDescent="0.25">
      <c r="A2200" s="101"/>
    </row>
    <row r="2201" spans="1:1" x14ac:dyDescent="0.25">
      <c r="A2201" s="101"/>
    </row>
    <row r="2202" spans="1:1" x14ac:dyDescent="0.25">
      <c r="A2202" s="101"/>
    </row>
    <row r="2203" spans="1:1" x14ac:dyDescent="0.25">
      <c r="A2203" s="101"/>
    </row>
    <row r="2204" spans="1:1" x14ac:dyDescent="0.25">
      <c r="A2204" s="101"/>
    </row>
    <row r="2205" spans="1:1" x14ac:dyDescent="0.25">
      <c r="A2205" s="101"/>
    </row>
    <row r="2206" spans="1:1" x14ac:dyDescent="0.25">
      <c r="A2206" s="101"/>
    </row>
    <row r="2207" spans="1:1" x14ac:dyDescent="0.25">
      <c r="A2207" s="101"/>
    </row>
    <row r="2208" spans="1:1" x14ac:dyDescent="0.25">
      <c r="A2208" s="101"/>
    </row>
    <row r="2209" spans="1:1" x14ac:dyDescent="0.25">
      <c r="A2209" s="101"/>
    </row>
    <row r="2210" spans="1:1" x14ac:dyDescent="0.25">
      <c r="A2210" s="101"/>
    </row>
    <row r="2211" spans="1:1" x14ac:dyDescent="0.25">
      <c r="A2211" s="101"/>
    </row>
    <row r="2212" spans="1:1" x14ac:dyDescent="0.25">
      <c r="A2212" s="101"/>
    </row>
    <row r="2213" spans="1:1" x14ac:dyDescent="0.25">
      <c r="A2213" s="101"/>
    </row>
    <row r="2214" spans="1:1" x14ac:dyDescent="0.25">
      <c r="A2214" s="101"/>
    </row>
    <row r="2215" spans="1:1" x14ac:dyDescent="0.25">
      <c r="A2215" s="101"/>
    </row>
    <row r="2216" spans="1:1" x14ac:dyDescent="0.25">
      <c r="A2216" s="101"/>
    </row>
    <row r="2217" spans="1:1" x14ac:dyDescent="0.25">
      <c r="A2217" s="101"/>
    </row>
    <row r="2218" spans="1:1" x14ac:dyDescent="0.25">
      <c r="A2218" s="101"/>
    </row>
    <row r="2219" spans="1:1" x14ac:dyDescent="0.25">
      <c r="A2219" s="101"/>
    </row>
    <row r="2220" spans="1:1" x14ac:dyDescent="0.25">
      <c r="A2220" s="101"/>
    </row>
    <row r="2221" spans="1:1" x14ac:dyDescent="0.25">
      <c r="A2221" s="101"/>
    </row>
    <row r="2222" spans="1:1" x14ac:dyDescent="0.25">
      <c r="A2222" s="101"/>
    </row>
    <row r="2223" spans="1:1" x14ac:dyDescent="0.25">
      <c r="A2223" s="101"/>
    </row>
    <row r="2224" spans="1:1" x14ac:dyDescent="0.25">
      <c r="A2224" s="101"/>
    </row>
    <row r="2225" spans="1:1" x14ac:dyDescent="0.25">
      <c r="A2225" s="101"/>
    </row>
    <row r="2226" spans="1:1" x14ac:dyDescent="0.25">
      <c r="A2226" s="101"/>
    </row>
    <row r="2227" spans="1:1" x14ac:dyDescent="0.25">
      <c r="A2227" s="101"/>
    </row>
    <row r="2228" spans="1:1" x14ac:dyDescent="0.25">
      <c r="A2228" s="101"/>
    </row>
    <row r="2229" spans="1:1" x14ac:dyDescent="0.25">
      <c r="A2229" s="101"/>
    </row>
    <row r="2230" spans="1:1" x14ac:dyDescent="0.25">
      <c r="A2230" s="101"/>
    </row>
    <row r="2231" spans="1:1" x14ac:dyDescent="0.25">
      <c r="A2231" s="101"/>
    </row>
    <row r="2232" spans="1:1" x14ac:dyDescent="0.25">
      <c r="A2232" s="101"/>
    </row>
    <row r="2233" spans="1:1" x14ac:dyDescent="0.25">
      <c r="A2233" s="101"/>
    </row>
    <row r="2234" spans="1:1" x14ac:dyDescent="0.25">
      <c r="A2234" s="101"/>
    </row>
    <row r="2235" spans="1:1" x14ac:dyDescent="0.25">
      <c r="A2235" s="101"/>
    </row>
    <row r="2236" spans="1:1" x14ac:dyDescent="0.25">
      <c r="A2236" s="101"/>
    </row>
    <row r="2237" spans="1:1" x14ac:dyDescent="0.25">
      <c r="A2237" s="101"/>
    </row>
    <row r="2238" spans="1:1" x14ac:dyDescent="0.25">
      <c r="A2238" s="101"/>
    </row>
    <row r="2239" spans="1:1" x14ac:dyDescent="0.25">
      <c r="A2239" s="101"/>
    </row>
    <row r="2240" spans="1:1" x14ac:dyDescent="0.25">
      <c r="A2240" s="101"/>
    </row>
    <row r="2241" spans="1:1" x14ac:dyDescent="0.25">
      <c r="A2241" s="101"/>
    </row>
    <row r="2242" spans="1:1" x14ac:dyDescent="0.25">
      <c r="A2242" s="101"/>
    </row>
    <row r="2243" spans="1:1" x14ac:dyDescent="0.25">
      <c r="A2243" s="101"/>
    </row>
    <row r="2244" spans="1:1" x14ac:dyDescent="0.25">
      <c r="A2244" s="101"/>
    </row>
    <row r="2245" spans="1:1" x14ac:dyDescent="0.25">
      <c r="A2245" s="101"/>
    </row>
    <row r="2246" spans="1:1" x14ac:dyDescent="0.25">
      <c r="A2246" s="101"/>
    </row>
    <row r="2247" spans="1:1" x14ac:dyDescent="0.25">
      <c r="A2247" s="101"/>
    </row>
    <row r="2248" spans="1:1" x14ac:dyDescent="0.25">
      <c r="A2248" s="101"/>
    </row>
    <row r="2249" spans="1:1" x14ac:dyDescent="0.25">
      <c r="A2249" s="101"/>
    </row>
    <row r="2250" spans="1:1" x14ac:dyDescent="0.25">
      <c r="A2250" s="101"/>
    </row>
    <row r="2251" spans="1:1" x14ac:dyDescent="0.25">
      <c r="A2251" s="101"/>
    </row>
    <row r="2252" spans="1:1" x14ac:dyDescent="0.25">
      <c r="A2252" s="101"/>
    </row>
    <row r="2253" spans="1:1" x14ac:dyDescent="0.25">
      <c r="A2253" s="101"/>
    </row>
    <row r="2254" spans="1:1" x14ac:dyDescent="0.25">
      <c r="A2254" s="101"/>
    </row>
    <row r="2255" spans="1:1" x14ac:dyDescent="0.25">
      <c r="A2255" s="101"/>
    </row>
    <row r="2256" spans="1:1" x14ac:dyDescent="0.25">
      <c r="A2256" s="101"/>
    </row>
    <row r="2257" spans="1:1" x14ac:dyDescent="0.25">
      <c r="A2257" s="101"/>
    </row>
    <row r="2258" spans="1:1" x14ac:dyDescent="0.25">
      <c r="A2258" s="101"/>
    </row>
    <row r="2259" spans="1:1" x14ac:dyDescent="0.25">
      <c r="A2259" s="101"/>
    </row>
    <row r="2260" spans="1:1" x14ac:dyDescent="0.25">
      <c r="A2260" s="101"/>
    </row>
    <row r="2261" spans="1:1" x14ac:dyDescent="0.25">
      <c r="A2261" s="101"/>
    </row>
    <row r="2262" spans="1:1" x14ac:dyDescent="0.25">
      <c r="A2262" s="101"/>
    </row>
    <row r="2263" spans="1:1" x14ac:dyDescent="0.25">
      <c r="A2263" s="101"/>
    </row>
    <row r="2264" spans="1:1" x14ac:dyDescent="0.25">
      <c r="A2264" s="101"/>
    </row>
    <row r="2265" spans="1:1" x14ac:dyDescent="0.25">
      <c r="A2265" s="101"/>
    </row>
    <row r="2266" spans="1:1" x14ac:dyDescent="0.25">
      <c r="A2266" s="101"/>
    </row>
    <row r="2267" spans="1:1" x14ac:dyDescent="0.25">
      <c r="A2267" s="101"/>
    </row>
    <row r="2268" spans="1:1" x14ac:dyDescent="0.25">
      <c r="A2268" s="101"/>
    </row>
    <row r="2269" spans="1:1" x14ac:dyDescent="0.25">
      <c r="A2269" s="101"/>
    </row>
    <row r="2270" spans="1:1" x14ac:dyDescent="0.25">
      <c r="A2270" s="101"/>
    </row>
    <row r="2271" spans="1:1" x14ac:dyDescent="0.25">
      <c r="A2271" s="101"/>
    </row>
    <row r="2272" spans="1:1" x14ac:dyDescent="0.25">
      <c r="A2272" s="101"/>
    </row>
    <row r="2273" spans="1:1" x14ac:dyDescent="0.25">
      <c r="A2273" s="101"/>
    </row>
    <row r="2274" spans="1:1" x14ac:dyDescent="0.25">
      <c r="A2274" s="101"/>
    </row>
    <row r="2275" spans="1:1" x14ac:dyDescent="0.25">
      <c r="A2275" s="101"/>
    </row>
    <row r="2276" spans="1:1" x14ac:dyDescent="0.25">
      <c r="A2276" s="101"/>
    </row>
    <row r="2277" spans="1:1" x14ac:dyDescent="0.25">
      <c r="A2277" s="101"/>
    </row>
    <row r="2278" spans="1:1" x14ac:dyDescent="0.25">
      <c r="A2278" s="101"/>
    </row>
    <row r="2279" spans="1:1" x14ac:dyDescent="0.25">
      <c r="A2279" s="101"/>
    </row>
    <row r="2280" spans="1:1" x14ac:dyDescent="0.25">
      <c r="A2280" s="101"/>
    </row>
    <row r="2281" spans="1:1" x14ac:dyDescent="0.25">
      <c r="A2281" s="101"/>
    </row>
    <row r="2282" spans="1:1" x14ac:dyDescent="0.25">
      <c r="A2282" s="101"/>
    </row>
    <row r="2283" spans="1:1" x14ac:dyDescent="0.25">
      <c r="A2283" s="101"/>
    </row>
    <row r="2284" spans="1:1" x14ac:dyDescent="0.25">
      <c r="A2284" s="101"/>
    </row>
    <row r="2285" spans="1:1" x14ac:dyDescent="0.25">
      <c r="A2285" s="101"/>
    </row>
    <row r="2286" spans="1:1" x14ac:dyDescent="0.25">
      <c r="A2286" s="101"/>
    </row>
    <row r="2287" spans="1:1" x14ac:dyDescent="0.25">
      <c r="A2287" s="101"/>
    </row>
    <row r="2288" spans="1:1" x14ac:dyDescent="0.25">
      <c r="A2288" s="101"/>
    </row>
    <row r="2289" spans="1:1" x14ac:dyDescent="0.25">
      <c r="A2289" s="101"/>
    </row>
    <row r="2290" spans="1:1" x14ac:dyDescent="0.25">
      <c r="A2290" s="101"/>
    </row>
    <row r="2291" spans="1:1" x14ac:dyDescent="0.25">
      <c r="A2291" s="101"/>
    </row>
    <row r="2292" spans="1:1" x14ac:dyDescent="0.25">
      <c r="A2292" s="101"/>
    </row>
    <row r="2293" spans="1:1" x14ac:dyDescent="0.25">
      <c r="A2293" s="101"/>
    </row>
    <row r="2294" spans="1:1" x14ac:dyDescent="0.25">
      <c r="A2294" s="101"/>
    </row>
    <row r="2295" spans="1:1" x14ac:dyDescent="0.25">
      <c r="A2295" s="101"/>
    </row>
    <row r="2296" spans="1:1" x14ac:dyDescent="0.25">
      <c r="A2296" s="101"/>
    </row>
    <row r="2297" spans="1:1" x14ac:dyDescent="0.25">
      <c r="A2297" s="101"/>
    </row>
    <row r="2298" spans="1:1" x14ac:dyDescent="0.25">
      <c r="A2298" s="101"/>
    </row>
    <row r="2299" spans="1:1" x14ac:dyDescent="0.25">
      <c r="A2299" s="101"/>
    </row>
    <row r="2300" spans="1:1" x14ac:dyDescent="0.25">
      <c r="A2300" s="101"/>
    </row>
    <row r="2301" spans="1:1" x14ac:dyDescent="0.25">
      <c r="A2301" s="101"/>
    </row>
    <row r="2302" spans="1:1" x14ac:dyDescent="0.25">
      <c r="A2302" s="101"/>
    </row>
    <row r="2303" spans="1:1" x14ac:dyDescent="0.25">
      <c r="A2303" s="101"/>
    </row>
    <row r="2304" spans="1:1" x14ac:dyDescent="0.25">
      <c r="A2304" s="101"/>
    </row>
    <row r="2305" spans="1:1" x14ac:dyDescent="0.25">
      <c r="A2305" s="101"/>
    </row>
    <row r="2306" spans="1:1" x14ac:dyDescent="0.25">
      <c r="A2306" s="101"/>
    </row>
    <row r="2307" spans="1:1" x14ac:dyDescent="0.25">
      <c r="A2307" s="101"/>
    </row>
    <row r="2308" spans="1:1" x14ac:dyDescent="0.25">
      <c r="A2308" s="101"/>
    </row>
    <row r="2309" spans="1:1" x14ac:dyDescent="0.25">
      <c r="A2309" s="101"/>
    </row>
    <row r="2310" spans="1:1" x14ac:dyDescent="0.25">
      <c r="A2310" s="101"/>
    </row>
    <row r="2311" spans="1:1" x14ac:dyDescent="0.25">
      <c r="A2311" s="101"/>
    </row>
    <row r="2312" spans="1:1" x14ac:dyDescent="0.25">
      <c r="A2312" s="101"/>
    </row>
    <row r="2313" spans="1:1" x14ac:dyDescent="0.25">
      <c r="A2313" s="101"/>
    </row>
    <row r="2314" spans="1:1" x14ac:dyDescent="0.25">
      <c r="A2314" s="101"/>
    </row>
    <row r="2315" spans="1:1" x14ac:dyDescent="0.25">
      <c r="A2315" s="101"/>
    </row>
    <row r="2316" spans="1:1" x14ac:dyDescent="0.25">
      <c r="A2316" s="101"/>
    </row>
    <row r="2317" spans="1:1" x14ac:dyDescent="0.25">
      <c r="A2317" s="101"/>
    </row>
    <row r="2318" spans="1:1" x14ac:dyDescent="0.25">
      <c r="A2318" s="101"/>
    </row>
    <row r="2319" spans="1:1" x14ac:dyDescent="0.25">
      <c r="A2319" s="101"/>
    </row>
    <row r="2320" spans="1:1" x14ac:dyDescent="0.25">
      <c r="A2320" s="101"/>
    </row>
    <row r="2321" spans="1:1" x14ac:dyDescent="0.25">
      <c r="A2321" s="101"/>
    </row>
    <row r="2322" spans="1:1" x14ac:dyDescent="0.25">
      <c r="A2322" s="101"/>
    </row>
    <row r="2323" spans="1:1" x14ac:dyDescent="0.25">
      <c r="A2323" s="101"/>
    </row>
    <row r="2324" spans="1:1" x14ac:dyDescent="0.25">
      <c r="A2324" s="101"/>
    </row>
    <row r="2325" spans="1:1" x14ac:dyDescent="0.25">
      <c r="A2325" s="101"/>
    </row>
    <row r="2326" spans="1:1" x14ac:dyDescent="0.25">
      <c r="A2326" s="101"/>
    </row>
    <row r="2327" spans="1:1" x14ac:dyDescent="0.25">
      <c r="A2327" s="101"/>
    </row>
    <row r="2328" spans="1:1" x14ac:dyDescent="0.25">
      <c r="A2328" s="101"/>
    </row>
    <row r="2329" spans="1:1" x14ac:dyDescent="0.25">
      <c r="A2329" s="101"/>
    </row>
    <row r="2330" spans="1:1" x14ac:dyDescent="0.25">
      <c r="A2330" s="101"/>
    </row>
    <row r="2331" spans="1:1" x14ac:dyDescent="0.25">
      <c r="A2331" s="101"/>
    </row>
    <row r="2332" spans="1:1" x14ac:dyDescent="0.25">
      <c r="A2332" s="101"/>
    </row>
    <row r="2333" spans="1:1" x14ac:dyDescent="0.25">
      <c r="A2333" s="101"/>
    </row>
    <row r="2334" spans="1:1" x14ac:dyDescent="0.25">
      <c r="A2334" s="101"/>
    </row>
    <row r="2335" spans="1:1" x14ac:dyDescent="0.25">
      <c r="A2335" s="101"/>
    </row>
    <row r="2336" spans="1:1" x14ac:dyDescent="0.25">
      <c r="A2336" s="101"/>
    </row>
    <row r="2337" spans="1:1" x14ac:dyDescent="0.25">
      <c r="A2337" s="101"/>
    </row>
    <row r="2338" spans="1:1" x14ac:dyDescent="0.25">
      <c r="A2338" s="101"/>
    </row>
    <row r="2339" spans="1:1" x14ac:dyDescent="0.25">
      <c r="A2339" s="101"/>
    </row>
    <row r="2340" spans="1:1" x14ac:dyDescent="0.25">
      <c r="A2340" s="101"/>
    </row>
    <row r="2341" spans="1:1" x14ac:dyDescent="0.25">
      <c r="A2341" s="101"/>
    </row>
    <row r="2342" spans="1:1" x14ac:dyDescent="0.25">
      <c r="A2342" s="101"/>
    </row>
    <row r="2343" spans="1:1" x14ac:dyDescent="0.25">
      <c r="A2343" s="101"/>
    </row>
    <row r="2344" spans="1:1" x14ac:dyDescent="0.25">
      <c r="A2344" s="101"/>
    </row>
    <row r="2345" spans="1:1" x14ac:dyDescent="0.25">
      <c r="A2345" s="101"/>
    </row>
    <row r="2346" spans="1:1" x14ac:dyDescent="0.25">
      <c r="A2346" s="101"/>
    </row>
    <row r="2347" spans="1:1" x14ac:dyDescent="0.25">
      <c r="A2347" s="101"/>
    </row>
    <row r="2348" spans="1:1" x14ac:dyDescent="0.25">
      <c r="A2348" s="101"/>
    </row>
    <row r="2349" spans="1:1" x14ac:dyDescent="0.25">
      <c r="A2349" s="101"/>
    </row>
    <row r="2350" spans="1:1" x14ac:dyDescent="0.25">
      <c r="A2350" s="101"/>
    </row>
    <row r="2351" spans="1:1" x14ac:dyDescent="0.25">
      <c r="A2351" s="101"/>
    </row>
    <row r="2352" spans="1:1" x14ac:dyDescent="0.25">
      <c r="A2352" s="101"/>
    </row>
    <row r="2353" spans="1:1" x14ac:dyDescent="0.25">
      <c r="A2353" s="101"/>
    </row>
    <row r="2354" spans="1:1" x14ac:dyDescent="0.25">
      <c r="A2354" s="101"/>
    </row>
    <row r="2355" spans="1:1" x14ac:dyDescent="0.25">
      <c r="A2355" s="101"/>
    </row>
    <row r="2356" spans="1:1" x14ac:dyDescent="0.25">
      <c r="A2356" s="101"/>
    </row>
    <row r="2357" spans="1:1" x14ac:dyDescent="0.25">
      <c r="A2357" s="101"/>
    </row>
    <row r="2358" spans="1:1" x14ac:dyDescent="0.25">
      <c r="A2358" s="101"/>
    </row>
    <row r="2359" spans="1:1" x14ac:dyDescent="0.25">
      <c r="A2359" s="101"/>
    </row>
    <row r="2360" spans="1:1" x14ac:dyDescent="0.25">
      <c r="A2360" s="101"/>
    </row>
    <row r="2361" spans="1:1" x14ac:dyDescent="0.25">
      <c r="A2361" s="101"/>
    </row>
    <row r="2362" spans="1:1" x14ac:dyDescent="0.25">
      <c r="A2362" s="101"/>
    </row>
    <row r="2363" spans="1:1" x14ac:dyDescent="0.25">
      <c r="A2363" s="101"/>
    </row>
    <row r="2364" spans="1:1" x14ac:dyDescent="0.25">
      <c r="A2364" s="101"/>
    </row>
    <row r="2365" spans="1:1" x14ac:dyDescent="0.25">
      <c r="A2365" s="101"/>
    </row>
    <row r="2366" spans="1:1" x14ac:dyDescent="0.25">
      <c r="A2366" s="101"/>
    </row>
    <row r="2367" spans="1:1" x14ac:dyDescent="0.25">
      <c r="A2367" s="101"/>
    </row>
    <row r="2368" spans="1:1" x14ac:dyDescent="0.25">
      <c r="A2368" s="101"/>
    </row>
    <row r="2369" spans="1:1" x14ac:dyDescent="0.25">
      <c r="A2369" s="101"/>
    </row>
    <row r="2370" spans="1:1" x14ac:dyDescent="0.25">
      <c r="A2370" s="101"/>
    </row>
    <row r="2371" spans="1:1" x14ac:dyDescent="0.25">
      <c r="A2371" s="101"/>
    </row>
    <row r="2372" spans="1:1" x14ac:dyDescent="0.25">
      <c r="A2372" s="101"/>
    </row>
    <row r="2373" spans="1:1" x14ac:dyDescent="0.25">
      <c r="A2373" s="101"/>
    </row>
    <row r="2374" spans="1:1" x14ac:dyDescent="0.25">
      <c r="A2374" s="101"/>
    </row>
    <row r="2375" spans="1:1" x14ac:dyDescent="0.25">
      <c r="A2375" s="101"/>
    </row>
    <row r="2376" spans="1:1" x14ac:dyDescent="0.25">
      <c r="A2376" s="101"/>
    </row>
    <row r="2377" spans="1:1" x14ac:dyDescent="0.25">
      <c r="A2377" s="101"/>
    </row>
    <row r="2378" spans="1:1" x14ac:dyDescent="0.25">
      <c r="A2378" s="101"/>
    </row>
    <row r="2379" spans="1:1" x14ac:dyDescent="0.25">
      <c r="A2379" s="101"/>
    </row>
    <row r="2380" spans="1:1" x14ac:dyDescent="0.25">
      <c r="A2380" s="101"/>
    </row>
    <row r="2381" spans="1:1" x14ac:dyDescent="0.25">
      <c r="A2381" s="101"/>
    </row>
    <row r="2382" spans="1:1" x14ac:dyDescent="0.25">
      <c r="A2382" s="101"/>
    </row>
    <row r="2383" spans="1:1" x14ac:dyDescent="0.25">
      <c r="A2383" s="101"/>
    </row>
    <row r="2384" spans="1:1" x14ac:dyDescent="0.25">
      <c r="A2384" s="101"/>
    </row>
    <row r="2385" spans="1:1" x14ac:dyDescent="0.25">
      <c r="A2385" s="101"/>
    </row>
    <row r="2386" spans="1:1" x14ac:dyDescent="0.25">
      <c r="A2386" s="101"/>
    </row>
    <row r="2387" spans="1:1" x14ac:dyDescent="0.25">
      <c r="A2387" s="101"/>
    </row>
    <row r="2388" spans="1:1" x14ac:dyDescent="0.25">
      <c r="A2388" s="101"/>
    </row>
    <row r="2389" spans="1:1" x14ac:dyDescent="0.25">
      <c r="A2389" s="101"/>
    </row>
    <row r="2390" spans="1:1" x14ac:dyDescent="0.25">
      <c r="A2390" s="101"/>
    </row>
    <row r="2391" spans="1:1" x14ac:dyDescent="0.25">
      <c r="A2391" s="101"/>
    </row>
    <row r="2392" spans="1:1" x14ac:dyDescent="0.25">
      <c r="A2392" s="101"/>
    </row>
    <row r="2393" spans="1:1" x14ac:dyDescent="0.25">
      <c r="A2393" s="101"/>
    </row>
    <row r="2394" spans="1:1" x14ac:dyDescent="0.25">
      <c r="A2394" s="101"/>
    </row>
    <row r="2395" spans="1:1" x14ac:dyDescent="0.25">
      <c r="A2395" s="101"/>
    </row>
    <row r="2396" spans="1:1" x14ac:dyDescent="0.25">
      <c r="A2396" s="101"/>
    </row>
    <row r="2397" spans="1:1" x14ac:dyDescent="0.25">
      <c r="A2397" s="101"/>
    </row>
    <row r="2398" spans="1:1" x14ac:dyDescent="0.25">
      <c r="A2398" s="101"/>
    </row>
    <row r="2399" spans="1:1" x14ac:dyDescent="0.25">
      <c r="A2399" s="101"/>
    </row>
    <row r="2400" spans="1:1" x14ac:dyDescent="0.25">
      <c r="A2400" s="101"/>
    </row>
    <row r="2401" spans="1:1" x14ac:dyDescent="0.25">
      <c r="A2401" s="101"/>
    </row>
    <row r="2402" spans="1:1" x14ac:dyDescent="0.25">
      <c r="A2402" s="101"/>
    </row>
    <row r="2403" spans="1:1" x14ac:dyDescent="0.25">
      <c r="A2403" s="101"/>
    </row>
    <row r="2404" spans="1:1" x14ac:dyDescent="0.25">
      <c r="A2404" s="101"/>
    </row>
    <row r="2405" spans="1:1" x14ac:dyDescent="0.25">
      <c r="A2405" s="101"/>
    </row>
    <row r="2406" spans="1:1" x14ac:dyDescent="0.25">
      <c r="A2406" s="101"/>
    </row>
    <row r="2407" spans="1:1" x14ac:dyDescent="0.25">
      <c r="A2407" s="101"/>
    </row>
    <row r="2408" spans="1:1" x14ac:dyDescent="0.25">
      <c r="A2408" s="101"/>
    </row>
    <row r="2409" spans="1:1" x14ac:dyDescent="0.25">
      <c r="A2409" s="101"/>
    </row>
    <row r="2410" spans="1:1" x14ac:dyDescent="0.25">
      <c r="A2410" s="101"/>
    </row>
    <row r="2411" spans="1:1" x14ac:dyDescent="0.25">
      <c r="A2411" s="101"/>
    </row>
    <row r="2412" spans="1:1" x14ac:dyDescent="0.25">
      <c r="A2412" s="101"/>
    </row>
    <row r="2413" spans="1:1" x14ac:dyDescent="0.25">
      <c r="A2413" s="101"/>
    </row>
    <row r="2414" spans="1:1" x14ac:dyDescent="0.25">
      <c r="A2414" s="101"/>
    </row>
    <row r="2415" spans="1:1" x14ac:dyDescent="0.25">
      <c r="A2415" s="101"/>
    </row>
    <row r="2416" spans="1:1" x14ac:dyDescent="0.25">
      <c r="A2416" s="101"/>
    </row>
    <row r="2417" spans="1:1" x14ac:dyDescent="0.25">
      <c r="A2417" s="101"/>
    </row>
    <row r="2418" spans="1:1" x14ac:dyDescent="0.25">
      <c r="A2418" s="101"/>
    </row>
    <row r="2419" spans="1:1" x14ac:dyDescent="0.25">
      <c r="A2419" s="101"/>
    </row>
    <row r="2420" spans="1:1" x14ac:dyDescent="0.25">
      <c r="A2420" s="101"/>
    </row>
    <row r="2421" spans="1:1" x14ac:dyDescent="0.25">
      <c r="A2421" s="101"/>
    </row>
    <row r="2422" spans="1:1" x14ac:dyDescent="0.25">
      <c r="A2422" s="101"/>
    </row>
    <row r="2423" spans="1:1" x14ac:dyDescent="0.25">
      <c r="A2423" s="101"/>
    </row>
    <row r="2424" spans="1:1" x14ac:dyDescent="0.25">
      <c r="A2424" s="101"/>
    </row>
    <row r="2425" spans="1:1" x14ac:dyDescent="0.25">
      <c r="A2425" s="101"/>
    </row>
    <row r="2426" spans="1:1" x14ac:dyDescent="0.25">
      <c r="A2426" s="101"/>
    </row>
    <row r="2427" spans="1:1" x14ac:dyDescent="0.25">
      <c r="A2427" s="101"/>
    </row>
    <row r="2428" spans="1:1" x14ac:dyDescent="0.25">
      <c r="A2428" s="101"/>
    </row>
    <row r="2429" spans="1:1" x14ac:dyDescent="0.25">
      <c r="A2429" s="101"/>
    </row>
    <row r="2430" spans="1:1" x14ac:dyDescent="0.25">
      <c r="A2430" s="101"/>
    </row>
    <row r="2431" spans="1:1" x14ac:dyDescent="0.25">
      <c r="A2431" s="101"/>
    </row>
    <row r="2432" spans="1:1" x14ac:dyDescent="0.25">
      <c r="A2432" s="101"/>
    </row>
    <row r="2433" spans="1:1" x14ac:dyDescent="0.25">
      <c r="A2433" s="101"/>
    </row>
    <row r="2434" spans="1:1" x14ac:dyDescent="0.25">
      <c r="A2434" s="101"/>
    </row>
    <row r="2435" spans="1:1" x14ac:dyDescent="0.25">
      <c r="A2435" s="101"/>
    </row>
    <row r="2436" spans="1:1" x14ac:dyDescent="0.25">
      <c r="A2436" s="101"/>
    </row>
    <row r="2437" spans="1:1" x14ac:dyDescent="0.25">
      <c r="A2437" s="101"/>
    </row>
    <row r="2438" spans="1:1" x14ac:dyDescent="0.25">
      <c r="A2438" s="101"/>
    </row>
    <row r="2439" spans="1:1" x14ac:dyDescent="0.25">
      <c r="A2439" s="101"/>
    </row>
    <row r="2440" spans="1:1" x14ac:dyDescent="0.25">
      <c r="A2440" s="101"/>
    </row>
    <row r="2441" spans="1:1" x14ac:dyDescent="0.25">
      <c r="A2441" s="101"/>
    </row>
    <row r="2442" spans="1:1" x14ac:dyDescent="0.25">
      <c r="A2442" s="101"/>
    </row>
    <row r="2443" spans="1:1" x14ac:dyDescent="0.25">
      <c r="A2443" s="101"/>
    </row>
    <row r="2444" spans="1:1" x14ac:dyDescent="0.25">
      <c r="A2444" s="101"/>
    </row>
    <row r="2445" spans="1:1" x14ac:dyDescent="0.25">
      <c r="A2445" s="101"/>
    </row>
    <row r="2446" spans="1:1" x14ac:dyDescent="0.25">
      <c r="A2446" s="101"/>
    </row>
    <row r="2447" spans="1:1" x14ac:dyDescent="0.25">
      <c r="A2447" s="101"/>
    </row>
    <row r="2448" spans="1:1" x14ac:dyDescent="0.25">
      <c r="A2448" s="101"/>
    </row>
    <row r="2449" spans="1:1" x14ac:dyDescent="0.25">
      <c r="A2449" s="101"/>
    </row>
    <row r="2450" spans="1:1" x14ac:dyDescent="0.25">
      <c r="A2450" s="101"/>
    </row>
    <row r="2451" spans="1:1" x14ac:dyDescent="0.25">
      <c r="A2451" s="101"/>
    </row>
    <row r="2452" spans="1:1" x14ac:dyDescent="0.25">
      <c r="A2452" s="101"/>
    </row>
    <row r="2453" spans="1:1" x14ac:dyDescent="0.25">
      <c r="A2453" s="101"/>
    </row>
    <row r="2454" spans="1:1" x14ac:dyDescent="0.25">
      <c r="A2454" s="101"/>
    </row>
    <row r="2455" spans="1:1" x14ac:dyDescent="0.25">
      <c r="A2455" s="101"/>
    </row>
    <row r="2456" spans="1:1" x14ac:dyDescent="0.25">
      <c r="A2456" s="101"/>
    </row>
    <row r="2457" spans="1:1" x14ac:dyDescent="0.25">
      <c r="A2457" s="101"/>
    </row>
    <row r="2458" spans="1:1" x14ac:dyDescent="0.25">
      <c r="A2458" s="101"/>
    </row>
    <row r="2459" spans="1:1" x14ac:dyDescent="0.25">
      <c r="A2459" s="101"/>
    </row>
    <row r="2460" spans="1:1" x14ac:dyDescent="0.25">
      <c r="A2460" s="101"/>
    </row>
    <row r="2461" spans="1:1" x14ac:dyDescent="0.25">
      <c r="A2461" s="101"/>
    </row>
    <row r="2462" spans="1:1" x14ac:dyDescent="0.25">
      <c r="A2462" s="101"/>
    </row>
    <row r="2463" spans="1:1" x14ac:dyDescent="0.25">
      <c r="A2463" s="101"/>
    </row>
    <row r="2464" spans="1:1" x14ac:dyDescent="0.25">
      <c r="A2464" s="101"/>
    </row>
    <row r="2465" spans="1:1" x14ac:dyDescent="0.25">
      <c r="A2465" s="101"/>
    </row>
    <row r="2466" spans="1:1" x14ac:dyDescent="0.25">
      <c r="A2466" s="101"/>
    </row>
    <row r="2467" spans="1:1" x14ac:dyDescent="0.25">
      <c r="A2467" s="101"/>
    </row>
    <row r="2468" spans="1:1" x14ac:dyDescent="0.25">
      <c r="A2468" s="101"/>
    </row>
    <row r="2469" spans="1:1" x14ac:dyDescent="0.25">
      <c r="A2469" s="101"/>
    </row>
    <row r="2470" spans="1:1" x14ac:dyDescent="0.25">
      <c r="A2470" s="101"/>
    </row>
    <row r="2471" spans="1:1" x14ac:dyDescent="0.25">
      <c r="A2471" s="101"/>
    </row>
    <row r="2472" spans="1:1" x14ac:dyDescent="0.25">
      <c r="A2472" s="101"/>
    </row>
    <row r="2473" spans="1:1" x14ac:dyDescent="0.25">
      <c r="A2473" s="101"/>
    </row>
    <row r="2474" spans="1:1" x14ac:dyDescent="0.25">
      <c r="A2474" s="101"/>
    </row>
    <row r="2475" spans="1:1" x14ac:dyDescent="0.25">
      <c r="A2475" s="101"/>
    </row>
    <row r="2476" spans="1:1" x14ac:dyDescent="0.25">
      <c r="A2476" s="101"/>
    </row>
    <row r="2477" spans="1:1" x14ac:dyDescent="0.25">
      <c r="A2477" s="101"/>
    </row>
    <row r="2478" spans="1:1" x14ac:dyDescent="0.25">
      <c r="A2478" s="101"/>
    </row>
    <row r="2479" spans="1:1" x14ac:dyDescent="0.25">
      <c r="A2479" s="101"/>
    </row>
    <row r="2480" spans="1:1" x14ac:dyDescent="0.25">
      <c r="A2480" s="101"/>
    </row>
    <row r="2481" spans="1:1" x14ac:dyDescent="0.25">
      <c r="A2481" s="101"/>
    </row>
    <row r="2482" spans="1:1" x14ac:dyDescent="0.25">
      <c r="A2482" s="101"/>
    </row>
    <row r="2483" spans="1:1" x14ac:dyDescent="0.25">
      <c r="A2483" s="101"/>
    </row>
    <row r="2484" spans="1:1" x14ac:dyDescent="0.25">
      <c r="A2484" s="101"/>
    </row>
    <row r="2485" spans="1:1" x14ac:dyDescent="0.25">
      <c r="A2485" s="101"/>
    </row>
    <row r="2486" spans="1:1" x14ac:dyDescent="0.25">
      <c r="A2486" s="101"/>
    </row>
    <row r="2487" spans="1:1" x14ac:dyDescent="0.25">
      <c r="A2487" s="101"/>
    </row>
    <row r="2488" spans="1:1" x14ac:dyDescent="0.25">
      <c r="A2488" s="101"/>
    </row>
    <row r="2489" spans="1:1" x14ac:dyDescent="0.25">
      <c r="A2489" s="101"/>
    </row>
    <row r="2490" spans="1:1" x14ac:dyDescent="0.25">
      <c r="A2490" s="101"/>
    </row>
    <row r="2491" spans="1:1" x14ac:dyDescent="0.25">
      <c r="A2491" s="101"/>
    </row>
    <row r="2492" spans="1:1" x14ac:dyDescent="0.25">
      <c r="A2492" s="101"/>
    </row>
    <row r="2493" spans="1:1" x14ac:dyDescent="0.25">
      <c r="A2493" s="101"/>
    </row>
    <row r="2494" spans="1:1" x14ac:dyDescent="0.25">
      <c r="A2494" s="101"/>
    </row>
    <row r="2495" spans="1:1" x14ac:dyDescent="0.25">
      <c r="A2495" s="101"/>
    </row>
    <row r="2496" spans="1:1" x14ac:dyDescent="0.25">
      <c r="A2496" s="101"/>
    </row>
    <row r="2497" spans="1:1" x14ac:dyDescent="0.25">
      <c r="A2497" s="101"/>
    </row>
    <row r="2498" spans="1:1" x14ac:dyDescent="0.25">
      <c r="A2498" s="101"/>
    </row>
    <row r="2499" spans="1:1" x14ac:dyDescent="0.25">
      <c r="A2499" s="101"/>
    </row>
    <row r="2500" spans="1:1" x14ac:dyDescent="0.25">
      <c r="A2500" s="101"/>
    </row>
    <row r="2501" spans="1:1" x14ac:dyDescent="0.25">
      <c r="A2501" s="101"/>
    </row>
    <row r="2502" spans="1:1" x14ac:dyDescent="0.25">
      <c r="A2502" s="101"/>
    </row>
    <row r="2503" spans="1:1" x14ac:dyDescent="0.25">
      <c r="A2503" s="101"/>
    </row>
    <row r="2504" spans="1:1" x14ac:dyDescent="0.25">
      <c r="A2504" s="101"/>
    </row>
    <row r="2505" spans="1:1" x14ac:dyDescent="0.25">
      <c r="A2505" s="101"/>
    </row>
    <row r="2506" spans="1:1" x14ac:dyDescent="0.25">
      <c r="A2506" s="101"/>
    </row>
    <row r="2507" spans="1:1" x14ac:dyDescent="0.25">
      <c r="A2507" s="101"/>
    </row>
    <row r="2508" spans="1:1" x14ac:dyDescent="0.25">
      <c r="A2508" s="101"/>
    </row>
    <row r="2509" spans="1:1" x14ac:dyDescent="0.25">
      <c r="A2509" s="101"/>
    </row>
    <row r="2510" spans="1:1" x14ac:dyDescent="0.25">
      <c r="A2510" s="101"/>
    </row>
    <row r="2511" spans="1:1" x14ac:dyDescent="0.25">
      <c r="A2511" s="101"/>
    </row>
    <row r="2512" spans="1:1" x14ac:dyDescent="0.25">
      <c r="A2512" s="101"/>
    </row>
    <row r="2513" spans="1:1" x14ac:dyDescent="0.25">
      <c r="A2513" s="101"/>
    </row>
    <row r="2514" spans="1:1" x14ac:dyDescent="0.25">
      <c r="A2514" s="101"/>
    </row>
    <row r="2515" spans="1:1" x14ac:dyDescent="0.25">
      <c r="A2515" s="101"/>
    </row>
    <row r="2516" spans="1:1" x14ac:dyDescent="0.25">
      <c r="A2516" s="101"/>
    </row>
    <row r="2517" spans="1:1" x14ac:dyDescent="0.25">
      <c r="A2517" s="101"/>
    </row>
    <row r="2518" spans="1:1" x14ac:dyDescent="0.25">
      <c r="A2518" s="101"/>
    </row>
    <row r="2519" spans="1:1" x14ac:dyDescent="0.25">
      <c r="A2519" s="101"/>
    </row>
    <row r="2520" spans="1:1" x14ac:dyDescent="0.25">
      <c r="A2520" s="101"/>
    </row>
    <row r="2521" spans="1:1" x14ac:dyDescent="0.25">
      <c r="A2521" s="101"/>
    </row>
    <row r="2522" spans="1:1" x14ac:dyDescent="0.25">
      <c r="A2522" s="101"/>
    </row>
    <row r="2523" spans="1:1" x14ac:dyDescent="0.25">
      <c r="A2523" s="101"/>
    </row>
    <row r="2524" spans="1:1" x14ac:dyDescent="0.25">
      <c r="A2524" s="101"/>
    </row>
    <row r="2525" spans="1:1" x14ac:dyDescent="0.25">
      <c r="A2525" s="101"/>
    </row>
    <row r="2526" spans="1:1" x14ac:dyDescent="0.25">
      <c r="A2526" s="101"/>
    </row>
    <row r="2527" spans="1:1" x14ac:dyDescent="0.25">
      <c r="A2527" s="101"/>
    </row>
    <row r="2528" spans="1:1" x14ac:dyDescent="0.25">
      <c r="A2528" s="101"/>
    </row>
    <row r="2529" spans="1:1" x14ac:dyDescent="0.25">
      <c r="A2529" s="101"/>
    </row>
    <row r="2530" spans="1:1" x14ac:dyDescent="0.25">
      <c r="A2530" s="101"/>
    </row>
    <row r="2531" spans="1:1" x14ac:dyDescent="0.25">
      <c r="A2531" s="101"/>
    </row>
    <row r="2532" spans="1:1" x14ac:dyDescent="0.25">
      <c r="A2532" s="101"/>
    </row>
    <row r="2533" spans="1:1" x14ac:dyDescent="0.25">
      <c r="A2533" s="101"/>
    </row>
    <row r="2534" spans="1:1" x14ac:dyDescent="0.25">
      <c r="A2534" s="101"/>
    </row>
    <row r="2535" spans="1:1" x14ac:dyDescent="0.25">
      <c r="A2535" s="101"/>
    </row>
    <row r="2536" spans="1:1" x14ac:dyDescent="0.25">
      <c r="A2536" s="101"/>
    </row>
    <row r="2537" spans="1:1" x14ac:dyDescent="0.25">
      <c r="A2537" s="101"/>
    </row>
    <row r="2538" spans="1:1" x14ac:dyDescent="0.25">
      <c r="A2538" s="101"/>
    </row>
    <row r="2539" spans="1:1" x14ac:dyDescent="0.25">
      <c r="A2539" s="101"/>
    </row>
    <row r="2540" spans="1:1" x14ac:dyDescent="0.25">
      <c r="A2540" s="101"/>
    </row>
    <row r="2541" spans="1:1" x14ac:dyDescent="0.25">
      <c r="A2541" s="101"/>
    </row>
    <row r="2542" spans="1:1" x14ac:dyDescent="0.25">
      <c r="A2542" s="101"/>
    </row>
    <row r="2543" spans="1:1" x14ac:dyDescent="0.25">
      <c r="A2543" s="101"/>
    </row>
    <row r="2544" spans="1:1" x14ac:dyDescent="0.25">
      <c r="A2544" s="101"/>
    </row>
    <row r="2545" spans="1:1" x14ac:dyDescent="0.25">
      <c r="A2545" s="101"/>
    </row>
    <row r="2546" spans="1:1" x14ac:dyDescent="0.25">
      <c r="A2546" s="101"/>
    </row>
    <row r="2547" spans="1:1" x14ac:dyDescent="0.25">
      <c r="A2547" s="101"/>
    </row>
    <row r="2548" spans="1:1" x14ac:dyDescent="0.25">
      <c r="A2548" s="101"/>
    </row>
    <row r="2549" spans="1:1" x14ac:dyDescent="0.25">
      <c r="A2549" s="101"/>
    </row>
    <row r="2550" spans="1:1" x14ac:dyDescent="0.25">
      <c r="A2550" s="101"/>
    </row>
    <row r="2551" spans="1:1" x14ac:dyDescent="0.25">
      <c r="A2551" s="101"/>
    </row>
    <row r="2552" spans="1:1" x14ac:dyDescent="0.25">
      <c r="A2552" s="101"/>
    </row>
    <row r="2553" spans="1:1" x14ac:dyDescent="0.25">
      <c r="A2553" s="101"/>
    </row>
    <row r="2554" spans="1:1" x14ac:dyDescent="0.25">
      <c r="A2554" s="101"/>
    </row>
    <row r="2555" spans="1:1" x14ac:dyDescent="0.25">
      <c r="A2555" s="101"/>
    </row>
    <row r="2556" spans="1:1" x14ac:dyDescent="0.25">
      <c r="A2556" s="101"/>
    </row>
    <row r="2557" spans="1:1" x14ac:dyDescent="0.25">
      <c r="A2557" s="101"/>
    </row>
    <row r="2558" spans="1:1" x14ac:dyDescent="0.25">
      <c r="A2558" s="101"/>
    </row>
    <row r="2559" spans="1:1" x14ac:dyDescent="0.25">
      <c r="A2559" s="101"/>
    </row>
    <row r="2560" spans="1:1" x14ac:dyDescent="0.25">
      <c r="A2560" s="101"/>
    </row>
    <row r="2561" spans="1:1" x14ac:dyDescent="0.25">
      <c r="A2561" s="101"/>
    </row>
    <row r="2562" spans="1:1" x14ac:dyDescent="0.25">
      <c r="A2562" s="101"/>
    </row>
    <row r="2563" spans="1:1" x14ac:dyDescent="0.25">
      <c r="A2563" s="101"/>
    </row>
    <row r="2564" spans="1:1" x14ac:dyDescent="0.25">
      <c r="A2564" s="101"/>
    </row>
    <row r="2565" spans="1:1" x14ac:dyDescent="0.25">
      <c r="A2565" s="101"/>
    </row>
    <row r="2566" spans="1:1" x14ac:dyDescent="0.25">
      <c r="A2566" s="101"/>
    </row>
    <row r="2567" spans="1:1" x14ac:dyDescent="0.25">
      <c r="A2567" s="101"/>
    </row>
    <row r="2568" spans="1:1" x14ac:dyDescent="0.25">
      <c r="A2568" s="101"/>
    </row>
    <row r="2569" spans="1:1" x14ac:dyDescent="0.25">
      <c r="A2569" s="101"/>
    </row>
    <row r="2570" spans="1:1" x14ac:dyDescent="0.25">
      <c r="A2570" s="101"/>
    </row>
    <row r="2571" spans="1:1" x14ac:dyDescent="0.25">
      <c r="A2571" s="101"/>
    </row>
    <row r="2572" spans="1:1" x14ac:dyDescent="0.25">
      <c r="A2572" s="101"/>
    </row>
    <row r="2573" spans="1:1" x14ac:dyDescent="0.25">
      <c r="A2573" s="101"/>
    </row>
    <row r="2574" spans="1:1" x14ac:dyDescent="0.25">
      <c r="A2574" s="101"/>
    </row>
    <row r="2575" spans="1:1" x14ac:dyDescent="0.25">
      <c r="A2575" s="101"/>
    </row>
    <row r="2576" spans="1:1" x14ac:dyDescent="0.25">
      <c r="A2576" s="101"/>
    </row>
    <row r="2577" spans="1:1" x14ac:dyDescent="0.25">
      <c r="A2577" s="101"/>
    </row>
    <row r="2578" spans="1:1" x14ac:dyDescent="0.25">
      <c r="A2578" s="101"/>
    </row>
    <row r="2579" spans="1:1" x14ac:dyDescent="0.25">
      <c r="A2579" s="101"/>
    </row>
    <row r="2580" spans="1:1" x14ac:dyDescent="0.25">
      <c r="A2580" s="101"/>
    </row>
    <row r="2581" spans="1:1" x14ac:dyDescent="0.25">
      <c r="A2581" s="101"/>
    </row>
    <row r="2582" spans="1:1" x14ac:dyDescent="0.25">
      <c r="A2582" s="101"/>
    </row>
    <row r="2583" spans="1:1" x14ac:dyDescent="0.25">
      <c r="A2583" s="101"/>
    </row>
    <row r="2584" spans="1:1" x14ac:dyDescent="0.25">
      <c r="A2584" s="101"/>
    </row>
    <row r="2585" spans="1:1" x14ac:dyDescent="0.25">
      <c r="A2585" s="101"/>
    </row>
    <row r="2586" spans="1:1" x14ac:dyDescent="0.25">
      <c r="A2586" s="101"/>
    </row>
    <row r="2587" spans="1:1" x14ac:dyDescent="0.25">
      <c r="A2587" s="101"/>
    </row>
    <row r="2588" spans="1:1" x14ac:dyDescent="0.25">
      <c r="A2588" s="101"/>
    </row>
    <row r="2589" spans="1:1" x14ac:dyDescent="0.25">
      <c r="A2589" s="101"/>
    </row>
    <row r="2590" spans="1:1" x14ac:dyDescent="0.25">
      <c r="A2590" s="101"/>
    </row>
    <row r="2591" spans="1:1" x14ac:dyDescent="0.25">
      <c r="A2591" s="101"/>
    </row>
    <row r="2592" spans="1:1" x14ac:dyDescent="0.25">
      <c r="A2592" s="101"/>
    </row>
    <row r="2593" spans="1:1" x14ac:dyDescent="0.25">
      <c r="A2593" s="101"/>
    </row>
    <row r="2594" spans="1:1" x14ac:dyDescent="0.25">
      <c r="A2594" s="101"/>
    </row>
    <row r="2595" spans="1:1" x14ac:dyDescent="0.25">
      <c r="A2595" s="101"/>
    </row>
    <row r="2596" spans="1:1" x14ac:dyDescent="0.25">
      <c r="A2596" s="101"/>
    </row>
    <row r="2597" spans="1:1" x14ac:dyDescent="0.25">
      <c r="A2597" s="101"/>
    </row>
    <row r="2598" spans="1:1" x14ac:dyDescent="0.25">
      <c r="A2598" s="101"/>
    </row>
    <row r="2599" spans="1:1" x14ac:dyDescent="0.25">
      <c r="A2599" s="101"/>
    </row>
    <row r="2600" spans="1:1" x14ac:dyDescent="0.25">
      <c r="A2600" s="101"/>
    </row>
    <row r="2601" spans="1:1" x14ac:dyDescent="0.25">
      <c r="A2601" s="101"/>
    </row>
    <row r="2602" spans="1:1" x14ac:dyDescent="0.25">
      <c r="A2602" s="101"/>
    </row>
    <row r="2603" spans="1:1" x14ac:dyDescent="0.25">
      <c r="A2603" s="101"/>
    </row>
    <row r="2604" spans="1:1" x14ac:dyDescent="0.25">
      <c r="A2604" s="101"/>
    </row>
    <row r="2605" spans="1:1" x14ac:dyDescent="0.25">
      <c r="A2605" s="101"/>
    </row>
    <row r="2606" spans="1:1" x14ac:dyDescent="0.25">
      <c r="A2606" s="101"/>
    </row>
    <row r="2607" spans="1:1" x14ac:dyDescent="0.25">
      <c r="A2607" s="101"/>
    </row>
    <row r="2608" spans="1:1" x14ac:dyDescent="0.25">
      <c r="A2608" s="101"/>
    </row>
    <row r="2609" spans="1:1" x14ac:dyDescent="0.25">
      <c r="A2609" s="101"/>
    </row>
    <row r="2610" spans="1:1" x14ac:dyDescent="0.25">
      <c r="A2610" s="101"/>
    </row>
    <row r="2611" spans="1:1" x14ac:dyDescent="0.25">
      <c r="A2611" s="101"/>
    </row>
    <row r="2612" spans="1:1" x14ac:dyDescent="0.25">
      <c r="A2612" s="101"/>
    </row>
    <row r="2613" spans="1:1" x14ac:dyDescent="0.25">
      <c r="A2613" s="101"/>
    </row>
    <row r="2614" spans="1:1" x14ac:dyDescent="0.25">
      <c r="A2614" s="101"/>
    </row>
    <row r="2615" spans="1:1" x14ac:dyDescent="0.25">
      <c r="A2615" s="101"/>
    </row>
    <row r="2616" spans="1:1" x14ac:dyDescent="0.25">
      <c r="A2616" s="101"/>
    </row>
    <row r="2617" spans="1:1" x14ac:dyDescent="0.25">
      <c r="A2617" s="101"/>
    </row>
    <row r="2618" spans="1:1" x14ac:dyDescent="0.25">
      <c r="A2618" s="101"/>
    </row>
    <row r="2619" spans="1:1" x14ac:dyDescent="0.25">
      <c r="A2619" s="101"/>
    </row>
    <row r="2620" spans="1:1" x14ac:dyDescent="0.25">
      <c r="A2620" s="101"/>
    </row>
    <row r="2621" spans="1:1" x14ac:dyDescent="0.25">
      <c r="A2621" s="101"/>
    </row>
    <row r="2622" spans="1:1" x14ac:dyDescent="0.25">
      <c r="A2622" s="101"/>
    </row>
    <row r="2623" spans="1:1" x14ac:dyDescent="0.25">
      <c r="A2623" s="101"/>
    </row>
    <row r="2624" spans="1:1" x14ac:dyDescent="0.25">
      <c r="A2624" s="101"/>
    </row>
    <row r="2625" spans="1:1" x14ac:dyDescent="0.25">
      <c r="A2625" s="101"/>
    </row>
    <row r="2626" spans="1:1" x14ac:dyDescent="0.25">
      <c r="A2626" s="101"/>
    </row>
    <row r="2627" spans="1:1" x14ac:dyDescent="0.25">
      <c r="A2627" s="101"/>
    </row>
    <row r="2628" spans="1:1" x14ac:dyDescent="0.25">
      <c r="A2628" s="101"/>
    </row>
    <row r="2629" spans="1:1" x14ac:dyDescent="0.25">
      <c r="A2629" s="101"/>
    </row>
    <row r="2630" spans="1:1" x14ac:dyDescent="0.25">
      <c r="A2630" s="101"/>
    </row>
    <row r="2631" spans="1:1" x14ac:dyDescent="0.25">
      <c r="A2631" s="101"/>
    </row>
    <row r="2632" spans="1:1" x14ac:dyDescent="0.25">
      <c r="A2632" s="101"/>
    </row>
    <row r="2633" spans="1:1" x14ac:dyDescent="0.25">
      <c r="A2633" s="101"/>
    </row>
    <row r="2634" spans="1:1" x14ac:dyDescent="0.25">
      <c r="A2634" s="101"/>
    </row>
    <row r="2635" spans="1:1" x14ac:dyDescent="0.25">
      <c r="A2635" s="101"/>
    </row>
    <row r="2636" spans="1:1" x14ac:dyDescent="0.25">
      <c r="A2636" s="101"/>
    </row>
    <row r="2637" spans="1:1" x14ac:dyDescent="0.25">
      <c r="A2637" s="101"/>
    </row>
    <row r="2638" spans="1:1" x14ac:dyDescent="0.25">
      <c r="A2638" s="101"/>
    </row>
    <row r="2639" spans="1:1" x14ac:dyDescent="0.25">
      <c r="A2639" s="101"/>
    </row>
    <row r="2640" spans="1:1" x14ac:dyDescent="0.25">
      <c r="A2640" s="101"/>
    </row>
    <row r="2641" spans="1:1" x14ac:dyDescent="0.25">
      <c r="A2641" s="101"/>
    </row>
    <row r="2642" spans="1:1" x14ac:dyDescent="0.25">
      <c r="A2642" s="101"/>
    </row>
    <row r="2643" spans="1:1" x14ac:dyDescent="0.25">
      <c r="A2643" s="101"/>
    </row>
    <row r="2644" spans="1:1" x14ac:dyDescent="0.25">
      <c r="A2644" s="101"/>
    </row>
    <row r="2645" spans="1:1" x14ac:dyDescent="0.25">
      <c r="A2645" s="101"/>
    </row>
    <row r="2646" spans="1:1" x14ac:dyDescent="0.25">
      <c r="A2646" s="101"/>
    </row>
    <row r="2647" spans="1:1" x14ac:dyDescent="0.25">
      <c r="A2647" s="101"/>
    </row>
    <row r="2648" spans="1:1" x14ac:dyDescent="0.25">
      <c r="A2648" s="101"/>
    </row>
    <row r="2649" spans="1:1" x14ac:dyDescent="0.25">
      <c r="A2649" s="101"/>
    </row>
    <row r="2650" spans="1:1" x14ac:dyDescent="0.25">
      <c r="A2650" s="101"/>
    </row>
    <row r="2651" spans="1:1" x14ac:dyDescent="0.25">
      <c r="A2651" s="101"/>
    </row>
    <row r="2652" spans="1:1" x14ac:dyDescent="0.25">
      <c r="A2652" s="101"/>
    </row>
    <row r="2653" spans="1:1" x14ac:dyDescent="0.25">
      <c r="A2653" s="101"/>
    </row>
    <row r="2654" spans="1:1" x14ac:dyDescent="0.25">
      <c r="A2654" s="101"/>
    </row>
    <row r="2655" spans="1:1" x14ac:dyDescent="0.25">
      <c r="A2655" s="101"/>
    </row>
    <row r="2656" spans="1:1" x14ac:dyDescent="0.25">
      <c r="A2656" s="101"/>
    </row>
    <row r="2657" spans="1:1" x14ac:dyDescent="0.25">
      <c r="A2657" s="101"/>
    </row>
    <row r="2658" spans="1:1" x14ac:dyDescent="0.25">
      <c r="A2658" s="101"/>
    </row>
    <row r="2659" spans="1:1" x14ac:dyDescent="0.25">
      <c r="A2659" s="101"/>
    </row>
    <row r="2660" spans="1:1" x14ac:dyDescent="0.25">
      <c r="A2660" s="101"/>
    </row>
    <row r="2661" spans="1:1" x14ac:dyDescent="0.25">
      <c r="A2661" s="101"/>
    </row>
    <row r="2662" spans="1:1" x14ac:dyDescent="0.25">
      <c r="A2662" s="101"/>
    </row>
    <row r="2663" spans="1:1" x14ac:dyDescent="0.25">
      <c r="A2663" s="101"/>
    </row>
    <row r="2664" spans="1:1" x14ac:dyDescent="0.25">
      <c r="A2664" s="101"/>
    </row>
    <row r="2665" spans="1:1" x14ac:dyDescent="0.25">
      <c r="A2665" s="101"/>
    </row>
    <row r="2666" spans="1:1" x14ac:dyDescent="0.25">
      <c r="A2666" s="101"/>
    </row>
    <row r="2667" spans="1:1" x14ac:dyDescent="0.25">
      <c r="A2667" s="101"/>
    </row>
    <row r="2668" spans="1:1" x14ac:dyDescent="0.25">
      <c r="A2668" s="101"/>
    </row>
    <row r="2669" spans="1:1" x14ac:dyDescent="0.25">
      <c r="A2669" s="101"/>
    </row>
    <row r="2670" spans="1:1" x14ac:dyDescent="0.25">
      <c r="A2670" s="101"/>
    </row>
    <row r="2671" spans="1:1" x14ac:dyDescent="0.25">
      <c r="A2671" s="101"/>
    </row>
    <row r="2672" spans="1:1" x14ac:dyDescent="0.25">
      <c r="A2672" s="101"/>
    </row>
    <row r="2673" spans="1:1" x14ac:dyDescent="0.25">
      <c r="A2673" s="101"/>
    </row>
    <row r="2674" spans="1:1" x14ac:dyDescent="0.25">
      <c r="A2674" s="101"/>
    </row>
    <row r="2675" spans="1:1" x14ac:dyDescent="0.25">
      <c r="A2675" s="101"/>
    </row>
    <row r="2676" spans="1:1" x14ac:dyDescent="0.25">
      <c r="A2676" s="101"/>
    </row>
    <row r="2677" spans="1:1" x14ac:dyDescent="0.25">
      <c r="A2677" s="101"/>
    </row>
    <row r="2678" spans="1:1" x14ac:dyDescent="0.25">
      <c r="A2678" s="101"/>
    </row>
    <row r="2679" spans="1:1" x14ac:dyDescent="0.25">
      <c r="A2679" s="101"/>
    </row>
    <row r="2680" spans="1:1" x14ac:dyDescent="0.25">
      <c r="A2680" s="101"/>
    </row>
    <row r="2681" spans="1:1" x14ac:dyDescent="0.25">
      <c r="A2681" s="101"/>
    </row>
    <row r="2682" spans="1:1" x14ac:dyDescent="0.25">
      <c r="A2682" s="101"/>
    </row>
    <row r="2683" spans="1:1" x14ac:dyDescent="0.25">
      <c r="A2683" s="101"/>
    </row>
    <row r="2684" spans="1:1" x14ac:dyDescent="0.25">
      <c r="A2684" s="101"/>
    </row>
    <row r="2685" spans="1:1" x14ac:dyDescent="0.25">
      <c r="A2685" s="101"/>
    </row>
    <row r="2686" spans="1:1" x14ac:dyDescent="0.25">
      <c r="A2686" s="101"/>
    </row>
    <row r="2687" spans="1:1" x14ac:dyDescent="0.25">
      <c r="A2687" s="101"/>
    </row>
    <row r="2688" spans="1:1" x14ac:dyDescent="0.25">
      <c r="A2688" s="101"/>
    </row>
    <row r="2689" spans="1:1" x14ac:dyDescent="0.25">
      <c r="A2689" s="101"/>
    </row>
    <row r="2690" spans="1:1" x14ac:dyDescent="0.25">
      <c r="A2690" s="101"/>
    </row>
    <row r="2691" spans="1:1" x14ac:dyDescent="0.25">
      <c r="A2691" s="101"/>
    </row>
    <row r="2692" spans="1:1" x14ac:dyDescent="0.25">
      <c r="A2692" s="101"/>
    </row>
    <row r="2693" spans="1:1" x14ac:dyDescent="0.25">
      <c r="A2693" s="101"/>
    </row>
    <row r="2694" spans="1:1" x14ac:dyDescent="0.25">
      <c r="A2694" s="101"/>
    </row>
    <row r="2695" spans="1:1" x14ac:dyDescent="0.25">
      <c r="A2695" s="101"/>
    </row>
    <row r="2696" spans="1:1" x14ac:dyDescent="0.25">
      <c r="A2696" s="101"/>
    </row>
    <row r="2697" spans="1:1" x14ac:dyDescent="0.25">
      <c r="A2697" s="101"/>
    </row>
    <row r="2698" spans="1:1" x14ac:dyDescent="0.25">
      <c r="A2698" s="101"/>
    </row>
    <row r="2699" spans="1:1" x14ac:dyDescent="0.25">
      <c r="A2699" s="101"/>
    </row>
    <row r="2700" spans="1:1" x14ac:dyDescent="0.25">
      <c r="A2700" s="101"/>
    </row>
    <row r="2701" spans="1:1" x14ac:dyDescent="0.25">
      <c r="A2701" s="101"/>
    </row>
    <row r="2702" spans="1:1" x14ac:dyDescent="0.25">
      <c r="A2702" s="101"/>
    </row>
    <row r="2703" spans="1:1" x14ac:dyDescent="0.25">
      <c r="A2703" s="101"/>
    </row>
    <row r="2704" spans="1:1" x14ac:dyDescent="0.25">
      <c r="A2704" s="101"/>
    </row>
    <row r="2705" spans="1:1" x14ac:dyDescent="0.25">
      <c r="A2705" s="101"/>
    </row>
    <row r="2706" spans="1:1" x14ac:dyDescent="0.25">
      <c r="A2706" s="101"/>
    </row>
    <row r="2707" spans="1:1" x14ac:dyDescent="0.25">
      <c r="A2707" s="101"/>
    </row>
    <row r="2708" spans="1:1" x14ac:dyDescent="0.25">
      <c r="A2708" s="101"/>
    </row>
    <row r="2709" spans="1:1" x14ac:dyDescent="0.25">
      <c r="A2709" s="101"/>
    </row>
    <row r="2710" spans="1:1" x14ac:dyDescent="0.25">
      <c r="A2710" s="101"/>
    </row>
    <row r="2711" spans="1:1" x14ac:dyDescent="0.25">
      <c r="A2711" s="101"/>
    </row>
    <row r="2712" spans="1:1" x14ac:dyDescent="0.25">
      <c r="A2712" s="101"/>
    </row>
    <row r="2713" spans="1:1" x14ac:dyDescent="0.25">
      <c r="A2713" s="101"/>
    </row>
    <row r="2714" spans="1:1" x14ac:dyDescent="0.25">
      <c r="A2714" s="101"/>
    </row>
    <row r="2715" spans="1:1" x14ac:dyDescent="0.25">
      <c r="A2715" s="101"/>
    </row>
    <row r="2716" spans="1:1" x14ac:dyDescent="0.25">
      <c r="A2716" s="101"/>
    </row>
    <row r="2717" spans="1:1" x14ac:dyDescent="0.25">
      <c r="A2717" s="101"/>
    </row>
    <row r="2718" spans="1:1" x14ac:dyDescent="0.25">
      <c r="A2718" s="101"/>
    </row>
    <row r="2719" spans="1:1" x14ac:dyDescent="0.25">
      <c r="A2719" s="101"/>
    </row>
    <row r="2720" spans="1:1" x14ac:dyDescent="0.25">
      <c r="A2720" s="101"/>
    </row>
    <row r="2721" spans="1:1" x14ac:dyDescent="0.25">
      <c r="A2721" s="101"/>
    </row>
    <row r="2722" spans="1:1" x14ac:dyDescent="0.25">
      <c r="A2722" s="101"/>
    </row>
    <row r="2723" spans="1:1" x14ac:dyDescent="0.25">
      <c r="A2723" s="101"/>
    </row>
    <row r="2724" spans="1:1" x14ac:dyDescent="0.25">
      <c r="A2724" s="101"/>
    </row>
    <row r="2725" spans="1:1" x14ac:dyDescent="0.25">
      <c r="A2725" s="101"/>
    </row>
    <row r="2726" spans="1:1" x14ac:dyDescent="0.25">
      <c r="A2726" s="101"/>
    </row>
    <row r="2727" spans="1:1" x14ac:dyDescent="0.25">
      <c r="A2727" s="101"/>
    </row>
    <row r="2728" spans="1:1" x14ac:dyDescent="0.25">
      <c r="A2728" s="101"/>
    </row>
    <row r="2729" spans="1:1" x14ac:dyDescent="0.25">
      <c r="A2729" s="101"/>
    </row>
    <row r="2730" spans="1:1" x14ac:dyDescent="0.25">
      <c r="A2730" s="101"/>
    </row>
    <row r="2731" spans="1:1" x14ac:dyDescent="0.25">
      <c r="A2731" s="101"/>
    </row>
    <row r="2732" spans="1:1" x14ac:dyDescent="0.25">
      <c r="A2732" s="101"/>
    </row>
    <row r="2733" spans="1:1" x14ac:dyDescent="0.25">
      <c r="A2733" s="101"/>
    </row>
    <row r="2734" spans="1:1" x14ac:dyDescent="0.25">
      <c r="A2734" s="101"/>
    </row>
    <row r="2735" spans="1:1" x14ac:dyDescent="0.25">
      <c r="A2735" s="101"/>
    </row>
    <row r="2736" spans="1:1" x14ac:dyDescent="0.25">
      <c r="A2736" s="101"/>
    </row>
    <row r="2737" spans="1:1" x14ac:dyDescent="0.25">
      <c r="A2737" s="101"/>
    </row>
    <row r="2738" spans="1:1" x14ac:dyDescent="0.25">
      <c r="A2738" s="101"/>
    </row>
    <row r="2739" spans="1:1" x14ac:dyDescent="0.25">
      <c r="A2739" s="101"/>
    </row>
    <row r="2740" spans="1:1" x14ac:dyDescent="0.25">
      <c r="A2740" s="101"/>
    </row>
    <row r="2741" spans="1:1" x14ac:dyDescent="0.25">
      <c r="A2741" s="101"/>
    </row>
    <row r="2742" spans="1:1" x14ac:dyDescent="0.25">
      <c r="A2742" s="101"/>
    </row>
    <row r="2743" spans="1:1" x14ac:dyDescent="0.25">
      <c r="A2743" s="101"/>
    </row>
    <row r="2744" spans="1:1" x14ac:dyDescent="0.25">
      <c r="A2744" s="101"/>
    </row>
    <row r="2745" spans="1:1" x14ac:dyDescent="0.25">
      <c r="A2745" s="101"/>
    </row>
    <row r="2746" spans="1:1" x14ac:dyDescent="0.25">
      <c r="A2746" s="101"/>
    </row>
    <row r="2747" spans="1:1" x14ac:dyDescent="0.25">
      <c r="A2747" s="101"/>
    </row>
    <row r="2748" spans="1:1" x14ac:dyDescent="0.25">
      <c r="A2748" s="101"/>
    </row>
    <row r="2749" spans="1:1" x14ac:dyDescent="0.25">
      <c r="A2749" s="101"/>
    </row>
    <row r="2750" spans="1:1" x14ac:dyDescent="0.25">
      <c r="A2750" s="101"/>
    </row>
    <row r="2751" spans="1:1" x14ac:dyDescent="0.25">
      <c r="A2751" s="101"/>
    </row>
    <row r="2752" spans="1:1" x14ac:dyDescent="0.25">
      <c r="A2752" s="101"/>
    </row>
    <row r="2753" spans="1:1" x14ac:dyDescent="0.25">
      <c r="A2753" s="101"/>
    </row>
    <row r="2754" spans="1:1" x14ac:dyDescent="0.25">
      <c r="A2754" s="101"/>
    </row>
    <row r="2755" spans="1:1" x14ac:dyDescent="0.25">
      <c r="A2755" s="101"/>
    </row>
    <row r="2756" spans="1:1" x14ac:dyDescent="0.25">
      <c r="A2756" s="101"/>
    </row>
    <row r="2757" spans="1:1" x14ac:dyDescent="0.25">
      <c r="A2757" s="101"/>
    </row>
    <row r="2758" spans="1:1" x14ac:dyDescent="0.25">
      <c r="A2758" s="101"/>
    </row>
    <row r="2759" spans="1:1" x14ac:dyDescent="0.25">
      <c r="A2759" s="101"/>
    </row>
    <row r="2760" spans="1:1" x14ac:dyDescent="0.25">
      <c r="A2760" s="101"/>
    </row>
    <row r="2761" spans="1:1" x14ac:dyDescent="0.25">
      <c r="A2761" s="101"/>
    </row>
    <row r="2762" spans="1:1" x14ac:dyDescent="0.25">
      <c r="A2762" s="101"/>
    </row>
    <row r="2763" spans="1:1" x14ac:dyDescent="0.25">
      <c r="A2763" s="101"/>
    </row>
    <row r="2764" spans="1:1" x14ac:dyDescent="0.25">
      <c r="A2764" s="101"/>
    </row>
    <row r="2765" spans="1:1" x14ac:dyDescent="0.25">
      <c r="A2765" s="101"/>
    </row>
    <row r="2766" spans="1:1" x14ac:dyDescent="0.25">
      <c r="A2766" s="101"/>
    </row>
    <row r="2767" spans="1:1" x14ac:dyDescent="0.25">
      <c r="A2767" s="101"/>
    </row>
    <row r="2768" spans="1:1" x14ac:dyDescent="0.25">
      <c r="A2768" s="101"/>
    </row>
    <row r="2769" spans="1:1" x14ac:dyDescent="0.25">
      <c r="A2769" s="101"/>
    </row>
    <row r="2770" spans="1:1" x14ac:dyDescent="0.25">
      <c r="A2770" s="101"/>
    </row>
    <row r="2771" spans="1:1" x14ac:dyDescent="0.25">
      <c r="A2771" s="101"/>
    </row>
    <row r="2772" spans="1:1" x14ac:dyDescent="0.25">
      <c r="A2772" s="101"/>
    </row>
    <row r="2773" spans="1:1" x14ac:dyDescent="0.25">
      <c r="A2773" s="101"/>
    </row>
    <row r="2774" spans="1:1" x14ac:dyDescent="0.25">
      <c r="A2774" s="101"/>
    </row>
    <row r="2775" spans="1:1" x14ac:dyDescent="0.25">
      <c r="A2775" s="101"/>
    </row>
    <row r="2776" spans="1:1" x14ac:dyDescent="0.25">
      <c r="A2776" s="101"/>
    </row>
    <row r="2777" spans="1:1" x14ac:dyDescent="0.25">
      <c r="A2777" s="101"/>
    </row>
    <row r="2778" spans="1:1" x14ac:dyDescent="0.25">
      <c r="A2778" s="101"/>
    </row>
    <row r="2779" spans="1:1" x14ac:dyDescent="0.25">
      <c r="A2779" s="101"/>
    </row>
    <row r="2780" spans="1:1" x14ac:dyDescent="0.25">
      <c r="A2780" s="101"/>
    </row>
    <row r="2781" spans="1:1" x14ac:dyDescent="0.25">
      <c r="A2781" s="101"/>
    </row>
    <row r="2782" spans="1:1" x14ac:dyDescent="0.25">
      <c r="A2782" s="101"/>
    </row>
    <row r="2783" spans="1:1" x14ac:dyDescent="0.25">
      <c r="A2783" s="101"/>
    </row>
    <row r="2784" spans="1:1" x14ac:dyDescent="0.25">
      <c r="A2784" s="101"/>
    </row>
    <row r="2785" spans="1:1" x14ac:dyDescent="0.25">
      <c r="A2785" s="101"/>
    </row>
    <row r="2786" spans="1:1" x14ac:dyDescent="0.25">
      <c r="A2786" s="101"/>
    </row>
    <row r="2787" spans="1:1" x14ac:dyDescent="0.25">
      <c r="A2787" s="101"/>
    </row>
    <row r="2788" spans="1:1" x14ac:dyDescent="0.25">
      <c r="A2788" s="101"/>
    </row>
    <row r="2789" spans="1:1" x14ac:dyDescent="0.25">
      <c r="A2789" s="101"/>
    </row>
    <row r="2790" spans="1:1" x14ac:dyDescent="0.25">
      <c r="A2790" s="101"/>
    </row>
    <row r="2791" spans="1:1" x14ac:dyDescent="0.25">
      <c r="A2791" s="101"/>
    </row>
    <row r="2792" spans="1:1" x14ac:dyDescent="0.25">
      <c r="A2792" s="101"/>
    </row>
    <row r="2793" spans="1:1" x14ac:dyDescent="0.25">
      <c r="A2793" s="101"/>
    </row>
    <row r="2794" spans="1:1" x14ac:dyDescent="0.25">
      <c r="A2794" s="101"/>
    </row>
    <row r="2795" spans="1:1" x14ac:dyDescent="0.25">
      <c r="A2795" s="101"/>
    </row>
    <row r="2796" spans="1:1" x14ac:dyDescent="0.25">
      <c r="A2796" s="101"/>
    </row>
    <row r="2797" spans="1:1" x14ac:dyDescent="0.25">
      <c r="A2797" s="101"/>
    </row>
    <row r="2798" spans="1:1" x14ac:dyDescent="0.25">
      <c r="A2798" s="101"/>
    </row>
    <row r="2799" spans="1:1" x14ac:dyDescent="0.25">
      <c r="A2799" s="101"/>
    </row>
    <row r="2800" spans="1:1" x14ac:dyDescent="0.25">
      <c r="A2800" s="101"/>
    </row>
    <row r="2801" spans="1:1" x14ac:dyDescent="0.25">
      <c r="A2801" s="101"/>
    </row>
    <row r="2802" spans="1:1" x14ac:dyDescent="0.25">
      <c r="A2802" s="101"/>
    </row>
    <row r="2803" spans="1:1" x14ac:dyDescent="0.25">
      <c r="A2803" s="101"/>
    </row>
    <row r="2804" spans="1:1" x14ac:dyDescent="0.25">
      <c r="A2804" s="101"/>
    </row>
    <row r="2805" spans="1:1" x14ac:dyDescent="0.25">
      <c r="A2805" s="101"/>
    </row>
    <row r="2806" spans="1:1" x14ac:dyDescent="0.25">
      <c r="A2806" s="101"/>
    </row>
    <row r="2807" spans="1:1" x14ac:dyDescent="0.25">
      <c r="A2807" s="101"/>
    </row>
    <row r="2808" spans="1:1" x14ac:dyDescent="0.25">
      <c r="A2808" s="101"/>
    </row>
    <row r="2809" spans="1:1" x14ac:dyDescent="0.25">
      <c r="A2809" s="101"/>
    </row>
    <row r="2810" spans="1:1" x14ac:dyDescent="0.25">
      <c r="A2810" s="101"/>
    </row>
    <row r="2811" spans="1:1" x14ac:dyDescent="0.25">
      <c r="A2811" s="101"/>
    </row>
    <row r="2812" spans="1:1" x14ac:dyDescent="0.25">
      <c r="A2812" s="101"/>
    </row>
    <row r="2813" spans="1:1" x14ac:dyDescent="0.25">
      <c r="A2813" s="101"/>
    </row>
    <row r="2814" spans="1:1" x14ac:dyDescent="0.25">
      <c r="A2814" s="101"/>
    </row>
    <row r="2815" spans="1:1" x14ac:dyDescent="0.25">
      <c r="A2815" s="101"/>
    </row>
    <row r="2816" spans="1:1" x14ac:dyDescent="0.25">
      <c r="A2816" s="101"/>
    </row>
    <row r="2817" spans="1:1" x14ac:dyDescent="0.25">
      <c r="A2817" s="101"/>
    </row>
    <row r="2818" spans="1:1" x14ac:dyDescent="0.25">
      <c r="A2818" s="101"/>
    </row>
    <row r="2819" spans="1:1" x14ac:dyDescent="0.25">
      <c r="A2819" s="101"/>
    </row>
    <row r="2820" spans="1:1" x14ac:dyDescent="0.25">
      <c r="A2820" s="101"/>
    </row>
    <row r="2821" spans="1:1" x14ac:dyDescent="0.25">
      <c r="A2821" s="101"/>
    </row>
    <row r="2822" spans="1:1" x14ac:dyDescent="0.25">
      <c r="A2822" s="101"/>
    </row>
    <row r="2823" spans="1:1" x14ac:dyDescent="0.25">
      <c r="A2823" s="101"/>
    </row>
    <row r="2824" spans="1:1" x14ac:dyDescent="0.25">
      <c r="A2824" s="101"/>
    </row>
    <row r="2825" spans="1:1" x14ac:dyDescent="0.25">
      <c r="A2825" s="101"/>
    </row>
    <row r="2826" spans="1:1" x14ac:dyDescent="0.25">
      <c r="A2826" s="101"/>
    </row>
    <row r="2827" spans="1:1" x14ac:dyDescent="0.25">
      <c r="A2827" s="101"/>
    </row>
    <row r="2828" spans="1:1" x14ac:dyDescent="0.25">
      <c r="A2828" s="101"/>
    </row>
    <row r="2829" spans="1:1" x14ac:dyDescent="0.25">
      <c r="A2829" s="101"/>
    </row>
    <row r="2830" spans="1:1" x14ac:dyDescent="0.25">
      <c r="A2830" s="101"/>
    </row>
    <row r="2831" spans="1:1" x14ac:dyDescent="0.25">
      <c r="A2831" s="101"/>
    </row>
    <row r="2832" spans="1:1" x14ac:dyDescent="0.25">
      <c r="A2832" s="101"/>
    </row>
    <row r="2833" spans="1:1" x14ac:dyDescent="0.25">
      <c r="A2833" s="101"/>
    </row>
    <row r="2834" spans="1:1" x14ac:dyDescent="0.25">
      <c r="A2834" s="101"/>
    </row>
    <row r="2835" spans="1:1" x14ac:dyDescent="0.25">
      <c r="A2835" s="101"/>
    </row>
    <row r="2836" spans="1:1" x14ac:dyDescent="0.25">
      <c r="A2836" s="101"/>
    </row>
    <row r="2837" spans="1:1" x14ac:dyDescent="0.25">
      <c r="A2837" s="101"/>
    </row>
    <row r="2838" spans="1:1" x14ac:dyDescent="0.25">
      <c r="A2838" s="101"/>
    </row>
    <row r="2839" spans="1:1" x14ac:dyDescent="0.25">
      <c r="A2839" s="101"/>
    </row>
    <row r="2840" spans="1:1" x14ac:dyDescent="0.25">
      <c r="A2840" s="101"/>
    </row>
    <row r="2841" spans="1:1" x14ac:dyDescent="0.25">
      <c r="A2841" s="101"/>
    </row>
    <row r="2842" spans="1:1" x14ac:dyDescent="0.25">
      <c r="A2842" s="101"/>
    </row>
    <row r="2843" spans="1:1" x14ac:dyDescent="0.25">
      <c r="A2843" s="101"/>
    </row>
    <row r="2844" spans="1:1" x14ac:dyDescent="0.25">
      <c r="A2844" s="101"/>
    </row>
    <row r="2845" spans="1:1" x14ac:dyDescent="0.25">
      <c r="A2845" s="101"/>
    </row>
    <row r="2846" spans="1:1" x14ac:dyDescent="0.25">
      <c r="A2846" s="101"/>
    </row>
    <row r="2847" spans="1:1" x14ac:dyDescent="0.25">
      <c r="A2847" s="101"/>
    </row>
    <row r="2848" spans="1:1" x14ac:dyDescent="0.25">
      <c r="A2848" s="101"/>
    </row>
    <row r="2849" spans="1:1" x14ac:dyDescent="0.25">
      <c r="A2849" s="101"/>
    </row>
    <row r="2850" spans="1:1" x14ac:dyDescent="0.25">
      <c r="A2850" s="101"/>
    </row>
    <row r="2851" spans="1:1" x14ac:dyDescent="0.25">
      <c r="A2851" s="101"/>
    </row>
    <row r="2852" spans="1:1" x14ac:dyDescent="0.25">
      <c r="A2852" s="101"/>
    </row>
    <row r="2853" spans="1:1" x14ac:dyDescent="0.25">
      <c r="A2853" s="101"/>
    </row>
    <row r="2854" spans="1:1" x14ac:dyDescent="0.25">
      <c r="A2854" s="101"/>
    </row>
    <row r="2855" spans="1:1" x14ac:dyDescent="0.25">
      <c r="A2855" s="101"/>
    </row>
    <row r="2856" spans="1:1" x14ac:dyDescent="0.25">
      <c r="A2856" s="101"/>
    </row>
    <row r="2857" spans="1:1" x14ac:dyDescent="0.25">
      <c r="A2857" s="101"/>
    </row>
    <row r="2858" spans="1:1" x14ac:dyDescent="0.25">
      <c r="A2858" s="101"/>
    </row>
    <row r="2859" spans="1:1" x14ac:dyDescent="0.25">
      <c r="A2859" s="101"/>
    </row>
    <row r="2860" spans="1:1" x14ac:dyDescent="0.25">
      <c r="A2860" s="101"/>
    </row>
    <row r="2861" spans="1:1" x14ac:dyDescent="0.25">
      <c r="A2861" s="101"/>
    </row>
    <row r="2862" spans="1:1" x14ac:dyDescent="0.25">
      <c r="A2862" s="101"/>
    </row>
    <row r="2863" spans="1:1" x14ac:dyDescent="0.25">
      <c r="A2863" s="101"/>
    </row>
    <row r="2864" spans="1:1" x14ac:dyDescent="0.25">
      <c r="A2864" s="101"/>
    </row>
    <row r="2865" spans="1:1" x14ac:dyDescent="0.25">
      <c r="A2865" s="101"/>
    </row>
    <row r="2866" spans="1:1" x14ac:dyDescent="0.25">
      <c r="A2866" s="101"/>
    </row>
    <row r="2867" spans="1:1" x14ac:dyDescent="0.25">
      <c r="A2867" s="101"/>
    </row>
    <row r="2868" spans="1:1" x14ac:dyDescent="0.25">
      <c r="A2868" s="101"/>
    </row>
    <row r="2869" spans="1:1" x14ac:dyDescent="0.25">
      <c r="A2869" s="101"/>
    </row>
    <row r="2870" spans="1:1" x14ac:dyDescent="0.25">
      <c r="A2870" s="101"/>
    </row>
    <row r="2871" spans="1:1" x14ac:dyDescent="0.25">
      <c r="A2871" s="101"/>
    </row>
    <row r="2872" spans="1:1" x14ac:dyDescent="0.25">
      <c r="A2872" s="101"/>
    </row>
    <row r="2873" spans="1:1" x14ac:dyDescent="0.25">
      <c r="A2873" s="101"/>
    </row>
    <row r="2874" spans="1:1" x14ac:dyDescent="0.25">
      <c r="A2874" s="101"/>
    </row>
    <row r="2875" spans="1:1" x14ac:dyDescent="0.25">
      <c r="A2875" s="101"/>
    </row>
    <row r="2876" spans="1:1" x14ac:dyDescent="0.25">
      <c r="A2876" s="101"/>
    </row>
    <row r="2877" spans="1:1" x14ac:dyDescent="0.25">
      <c r="A2877" s="101"/>
    </row>
    <row r="2878" spans="1:1" x14ac:dyDescent="0.25">
      <c r="A2878" s="101"/>
    </row>
    <row r="2879" spans="1:1" x14ac:dyDescent="0.25">
      <c r="A2879" s="101"/>
    </row>
    <row r="2880" spans="1:1" x14ac:dyDescent="0.25">
      <c r="A2880" s="101"/>
    </row>
    <row r="2881" spans="1:1" x14ac:dyDescent="0.25">
      <c r="A2881" s="101"/>
    </row>
    <row r="2882" spans="1:1" x14ac:dyDescent="0.25">
      <c r="A2882" s="101"/>
    </row>
    <row r="2883" spans="1:1" x14ac:dyDescent="0.25">
      <c r="A2883" s="101"/>
    </row>
    <row r="2884" spans="1:1" x14ac:dyDescent="0.25">
      <c r="A2884" s="101"/>
    </row>
    <row r="2885" spans="1:1" x14ac:dyDescent="0.25">
      <c r="A2885" s="101"/>
    </row>
    <row r="2886" spans="1:1" x14ac:dyDescent="0.25">
      <c r="A2886" s="101"/>
    </row>
    <row r="2887" spans="1:1" x14ac:dyDescent="0.25">
      <c r="A2887" s="101"/>
    </row>
    <row r="2888" spans="1:1" x14ac:dyDescent="0.25">
      <c r="A2888" s="101"/>
    </row>
    <row r="2889" spans="1:1" x14ac:dyDescent="0.25">
      <c r="A2889" s="101"/>
    </row>
    <row r="2890" spans="1:1" x14ac:dyDescent="0.25">
      <c r="A2890" s="101"/>
    </row>
    <row r="2891" spans="1:1" x14ac:dyDescent="0.25">
      <c r="A2891" s="101"/>
    </row>
    <row r="2892" spans="1:1" x14ac:dyDescent="0.25">
      <c r="A2892" s="101"/>
    </row>
    <row r="2893" spans="1:1" x14ac:dyDescent="0.25">
      <c r="A2893" s="101"/>
    </row>
    <row r="2894" spans="1:1" x14ac:dyDescent="0.25">
      <c r="A2894" s="101"/>
    </row>
    <row r="2895" spans="1:1" x14ac:dyDescent="0.25">
      <c r="A2895" s="101"/>
    </row>
    <row r="2896" spans="1:1" x14ac:dyDescent="0.25">
      <c r="A2896" s="101"/>
    </row>
    <row r="2897" spans="1:1" x14ac:dyDescent="0.25">
      <c r="A2897" s="101"/>
    </row>
    <row r="2898" spans="1:1" x14ac:dyDescent="0.25">
      <c r="A2898" s="101"/>
    </row>
    <row r="2899" spans="1:1" x14ac:dyDescent="0.25">
      <c r="A2899" s="101"/>
    </row>
    <row r="2900" spans="1:1" x14ac:dyDescent="0.25">
      <c r="A2900" s="101"/>
    </row>
    <row r="2901" spans="1:1" x14ac:dyDescent="0.25">
      <c r="A2901" s="101"/>
    </row>
    <row r="2902" spans="1:1" x14ac:dyDescent="0.25">
      <c r="A2902" s="101"/>
    </row>
    <row r="2903" spans="1:1" x14ac:dyDescent="0.25">
      <c r="A2903" s="101"/>
    </row>
    <row r="2904" spans="1:1" x14ac:dyDescent="0.25">
      <c r="A2904" s="101"/>
    </row>
    <row r="2905" spans="1:1" x14ac:dyDescent="0.25">
      <c r="A2905" s="101"/>
    </row>
    <row r="2906" spans="1:1" x14ac:dyDescent="0.25">
      <c r="A2906" s="101"/>
    </row>
    <row r="2907" spans="1:1" x14ac:dyDescent="0.25">
      <c r="A2907" s="101"/>
    </row>
    <row r="2908" spans="1:1" x14ac:dyDescent="0.25">
      <c r="A2908" s="101"/>
    </row>
    <row r="2909" spans="1:1" x14ac:dyDescent="0.25">
      <c r="A2909" s="101"/>
    </row>
    <row r="2910" spans="1:1" x14ac:dyDescent="0.25">
      <c r="A2910" s="101"/>
    </row>
    <row r="2911" spans="1:1" x14ac:dyDescent="0.25">
      <c r="A2911" s="101"/>
    </row>
    <row r="2912" spans="1:1" x14ac:dyDescent="0.25">
      <c r="A2912" s="101"/>
    </row>
    <row r="2913" spans="1:1" x14ac:dyDescent="0.25">
      <c r="A2913" s="101"/>
    </row>
    <row r="2914" spans="1:1" x14ac:dyDescent="0.25">
      <c r="A2914" s="101"/>
    </row>
    <row r="2915" spans="1:1" x14ac:dyDescent="0.25">
      <c r="A2915" s="101"/>
    </row>
    <row r="2916" spans="1:1" x14ac:dyDescent="0.25">
      <c r="A2916" s="101"/>
    </row>
    <row r="2917" spans="1:1" x14ac:dyDescent="0.25">
      <c r="A2917" s="101"/>
    </row>
    <row r="2918" spans="1:1" x14ac:dyDescent="0.25">
      <c r="A2918" s="101"/>
    </row>
    <row r="2919" spans="1:1" x14ac:dyDescent="0.25">
      <c r="A2919" s="101"/>
    </row>
    <row r="2920" spans="1:1" x14ac:dyDescent="0.25">
      <c r="A2920" s="101"/>
    </row>
    <row r="2921" spans="1:1" x14ac:dyDescent="0.25">
      <c r="A2921" s="101"/>
    </row>
    <row r="2922" spans="1:1" x14ac:dyDescent="0.25">
      <c r="A2922" s="101"/>
    </row>
    <row r="2923" spans="1:1" x14ac:dyDescent="0.25">
      <c r="A2923" s="101"/>
    </row>
    <row r="2924" spans="1:1" x14ac:dyDescent="0.25">
      <c r="A2924" s="101"/>
    </row>
    <row r="2925" spans="1:1" x14ac:dyDescent="0.25">
      <c r="A2925" s="101"/>
    </row>
    <row r="2926" spans="1:1" x14ac:dyDescent="0.25">
      <c r="A2926" s="101"/>
    </row>
    <row r="2927" spans="1:1" x14ac:dyDescent="0.25">
      <c r="A2927" s="101"/>
    </row>
    <row r="2928" spans="1:1" x14ac:dyDescent="0.25">
      <c r="A2928" s="101"/>
    </row>
    <row r="2929" spans="1:1" x14ac:dyDescent="0.25">
      <c r="A2929" s="101"/>
    </row>
    <row r="2930" spans="1:1" x14ac:dyDescent="0.25">
      <c r="A2930" s="101"/>
    </row>
    <row r="2931" spans="1:1" x14ac:dyDescent="0.25">
      <c r="A2931" s="101"/>
    </row>
    <row r="2932" spans="1:1" x14ac:dyDescent="0.25">
      <c r="A2932" s="101"/>
    </row>
    <row r="2933" spans="1:1" x14ac:dyDescent="0.25">
      <c r="A2933" s="101"/>
    </row>
    <row r="2934" spans="1:1" x14ac:dyDescent="0.25">
      <c r="A2934" s="101"/>
    </row>
    <row r="2935" spans="1:1" x14ac:dyDescent="0.25">
      <c r="A2935" s="101"/>
    </row>
    <row r="2936" spans="1:1" x14ac:dyDescent="0.25">
      <c r="A2936" s="101"/>
    </row>
    <row r="2937" spans="1:1" x14ac:dyDescent="0.25">
      <c r="A2937" s="101"/>
    </row>
    <row r="2938" spans="1:1" x14ac:dyDescent="0.25">
      <c r="A2938" s="101"/>
    </row>
    <row r="2939" spans="1:1" x14ac:dyDescent="0.25">
      <c r="A2939" s="101"/>
    </row>
    <row r="2940" spans="1:1" x14ac:dyDescent="0.25">
      <c r="A2940" s="101"/>
    </row>
    <row r="2941" spans="1:1" x14ac:dyDescent="0.25">
      <c r="A2941" s="101"/>
    </row>
    <row r="2942" spans="1:1" x14ac:dyDescent="0.25">
      <c r="A2942" s="101"/>
    </row>
    <row r="2943" spans="1:1" x14ac:dyDescent="0.25">
      <c r="A2943" s="101"/>
    </row>
    <row r="2944" spans="1:1" x14ac:dyDescent="0.25">
      <c r="A2944" s="101"/>
    </row>
    <row r="2945" spans="1:1" x14ac:dyDescent="0.25">
      <c r="A2945" s="101"/>
    </row>
    <row r="2946" spans="1:1" x14ac:dyDescent="0.25">
      <c r="A2946" s="101"/>
    </row>
    <row r="2947" spans="1:1" x14ac:dyDescent="0.25">
      <c r="A2947" s="101"/>
    </row>
    <row r="2948" spans="1:1" x14ac:dyDescent="0.25">
      <c r="A2948" s="101"/>
    </row>
    <row r="2949" spans="1:1" x14ac:dyDescent="0.25">
      <c r="A2949" s="101"/>
    </row>
    <row r="2950" spans="1:1" x14ac:dyDescent="0.25">
      <c r="A2950" s="101"/>
    </row>
    <row r="2951" spans="1:1" x14ac:dyDescent="0.25">
      <c r="A2951" s="101"/>
    </row>
    <row r="2952" spans="1:1" x14ac:dyDescent="0.25">
      <c r="A2952" s="101"/>
    </row>
    <row r="2953" spans="1:1" x14ac:dyDescent="0.25">
      <c r="A2953" s="101"/>
    </row>
    <row r="2954" spans="1:1" x14ac:dyDescent="0.25">
      <c r="A2954" s="101"/>
    </row>
    <row r="2955" spans="1:1" x14ac:dyDescent="0.25">
      <c r="A2955" s="101"/>
    </row>
    <row r="2956" spans="1:1" x14ac:dyDescent="0.25">
      <c r="A2956" s="101"/>
    </row>
    <row r="2957" spans="1:1" x14ac:dyDescent="0.25">
      <c r="A2957" s="101"/>
    </row>
    <row r="2958" spans="1:1" x14ac:dyDescent="0.25">
      <c r="A2958" s="101"/>
    </row>
    <row r="2959" spans="1:1" x14ac:dyDescent="0.25">
      <c r="A2959" s="101"/>
    </row>
    <row r="2960" spans="1:1" x14ac:dyDescent="0.25">
      <c r="A2960" s="101"/>
    </row>
    <row r="2961" spans="1:1" x14ac:dyDescent="0.25">
      <c r="A2961" s="101"/>
    </row>
    <row r="2962" spans="1:1" x14ac:dyDescent="0.25">
      <c r="A2962" s="101"/>
    </row>
    <row r="2963" spans="1:1" x14ac:dyDescent="0.25">
      <c r="A2963" s="101"/>
    </row>
    <row r="2964" spans="1:1" x14ac:dyDescent="0.25">
      <c r="A2964" s="101"/>
    </row>
    <row r="2965" spans="1:1" x14ac:dyDescent="0.25">
      <c r="A2965" s="101"/>
    </row>
    <row r="2966" spans="1:1" x14ac:dyDescent="0.25">
      <c r="A2966" s="101"/>
    </row>
    <row r="2967" spans="1:1" x14ac:dyDescent="0.25">
      <c r="A2967" s="101"/>
    </row>
    <row r="2968" spans="1:1" x14ac:dyDescent="0.25">
      <c r="A2968" s="101"/>
    </row>
    <row r="2969" spans="1:1" x14ac:dyDescent="0.25">
      <c r="A2969" s="101"/>
    </row>
    <row r="2970" spans="1:1" x14ac:dyDescent="0.25">
      <c r="A2970" s="101"/>
    </row>
    <row r="2971" spans="1:1" x14ac:dyDescent="0.25">
      <c r="A2971" s="101"/>
    </row>
    <row r="2972" spans="1:1" x14ac:dyDescent="0.25">
      <c r="A2972" s="101"/>
    </row>
    <row r="2973" spans="1:1" x14ac:dyDescent="0.25">
      <c r="A2973" s="101"/>
    </row>
    <row r="2974" spans="1:1" x14ac:dyDescent="0.25">
      <c r="A2974" s="101"/>
    </row>
    <row r="2975" spans="1:1" x14ac:dyDescent="0.25">
      <c r="A2975" s="101"/>
    </row>
    <row r="2976" spans="1:1" x14ac:dyDescent="0.25">
      <c r="A2976" s="101"/>
    </row>
    <row r="2977" spans="1:1" x14ac:dyDescent="0.25">
      <c r="A2977" s="101"/>
    </row>
    <row r="2978" spans="1:1" x14ac:dyDescent="0.25">
      <c r="A2978" s="101"/>
    </row>
    <row r="2979" spans="1:1" x14ac:dyDescent="0.25">
      <c r="A2979" s="101"/>
    </row>
    <row r="2980" spans="1:1" x14ac:dyDescent="0.25">
      <c r="A2980" s="101"/>
    </row>
    <row r="2981" spans="1:1" x14ac:dyDescent="0.25">
      <c r="A2981" s="101"/>
    </row>
    <row r="2982" spans="1:1" x14ac:dyDescent="0.25">
      <c r="A2982" s="101"/>
    </row>
    <row r="2983" spans="1:1" x14ac:dyDescent="0.25">
      <c r="A2983" s="101"/>
    </row>
    <row r="2984" spans="1:1" x14ac:dyDescent="0.25">
      <c r="A2984" s="101"/>
    </row>
    <row r="2985" spans="1:1" x14ac:dyDescent="0.25">
      <c r="A2985" s="101"/>
    </row>
    <row r="2986" spans="1:1" x14ac:dyDescent="0.25">
      <c r="A2986" s="101"/>
    </row>
    <row r="2987" spans="1:1" x14ac:dyDescent="0.25">
      <c r="A2987" s="101"/>
    </row>
    <row r="2988" spans="1:1" x14ac:dyDescent="0.25">
      <c r="A2988" s="101"/>
    </row>
    <row r="2989" spans="1:1" x14ac:dyDescent="0.25">
      <c r="A2989" s="101"/>
    </row>
    <row r="2990" spans="1:1" x14ac:dyDescent="0.25">
      <c r="A2990" s="101"/>
    </row>
    <row r="2991" spans="1:1" x14ac:dyDescent="0.25">
      <c r="A2991" s="101"/>
    </row>
    <row r="2992" spans="1:1" x14ac:dyDescent="0.25">
      <c r="A2992" s="101"/>
    </row>
    <row r="2993" spans="1:1" x14ac:dyDescent="0.25">
      <c r="A2993" s="101"/>
    </row>
    <row r="2994" spans="1:1" x14ac:dyDescent="0.25">
      <c r="A2994" s="101"/>
    </row>
    <row r="2995" spans="1:1" x14ac:dyDescent="0.25">
      <c r="A2995" s="101"/>
    </row>
    <row r="2996" spans="1:1" x14ac:dyDescent="0.25">
      <c r="A2996" s="101"/>
    </row>
    <row r="2997" spans="1:1" x14ac:dyDescent="0.25">
      <c r="A2997" s="101"/>
    </row>
    <row r="2998" spans="1:1" x14ac:dyDescent="0.25">
      <c r="A2998" s="101"/>
    </row>
    <row r="2999" spans="1:1" x14ac:dyDescent="0.25">
      <c r="A2999" s="101"/>
    </row>
    <row r="3000" spans="1:1" x14ac:dyDescent="0.25">
      <c r="A3000" s="101"/>
    </row>
    <row r="3001" spans="1:1" x14ac:dyDescent="0.25">
      <c r="A3001" s="101"/>
    </row>
    <row r="3002" spans="1:1" x14ac:dyDescent="0.25">
      <c r="A3002" s="101"/>
    </row>
    <row r="3003" spans="1:1" x14ac:dyDescent="0.25">
      <c r="A3003" s="101"/>
    </row>
    <row r="3004" spans="1:1" x14ac:dyDescent="0.25">
      <c r="A3004" s="101"/>
    </row>
    <row r="3005" spans="1:1" x14ac:dyDescent="0.25">
      <c r="A3005" s="101"/>
    </row>
    <row r="3006" spans="1:1" x14ac:dyDescent="0.25">
      <c r="A3006" s="101"/>
    </row>
    <row r="3007" spans="1:1" x14ac:dyDescent="0.25">
      <c r="A3007" s="101"/>
    </row>
    <row r="3008" spans="1:1" x14ac:dyDescent="0.25">
      <c r="A3008" s="101"/>
    </row>
    <row r="3009" spans="1:1" x14ac:dyDescent="0.25">
      <c r="A3009" s="101"/>
    </row>
    <row r="3010" spans="1:1" x14ac:dyDescent="0.25">
      <c r="A3010" s="101"/>
    </row>
    <row r="3011" spans="1:1" x14ac:dyDescent="0.25">
      <c r="A3011" s="101"/>
    </row>
    <row r="3012" spans="1:1" x14ac:dyDescent="0.25">
      <c r="A3012" s="101"/>
    </row>
    <row r="3013" spans="1:1" x14ac:dyDescent="0.25">
      <c r="A3013" s="101"/>
    </row>
    <row r="3014" spans="1:1" x14ac:dyDescent="0.25">
      <c r="A3014" s="101"/>
    </row>
    <row r="3015" spans="1:1" x14ac:dyDescent="0.25">
      <c r="A3015" s="101"/>
    </row>
    <row r="3016" spans="1:1" x14ac:dyDescent="0.25">
      <c r="A3016" s="101"/>
    </row>
    <row r="3017" spans="1:1" x14ac:dyDescent="0.25">
      <c r="A3017" s="101"/>
    </row>
    <row r="3018" spans="1:1" x14ac:dyDescent="0.25">
      <c r="A3018" s="101"/>
    </row>
    <row r="3019" spans="1:1" x14ac:dyDescent="0.25">
      <c r="A3019" s="101"/>
    </row>
    <row r="3020" spans="1:1" x14ac:dyDescent="0.25">
      <c r="A3020" s="101"/>
    </row>
    <row r="3021" spans="1:1" x14ac:dyDescent="0.25">
      <c r="A3021" s="101"/>
    </row>
    <row r="3022" spans="1:1" x14ac:dyDescent="0.25">
      <c r="A3022" s="101"/>
    </row>
    <row r="3023" spans="1:1" x14ac:dyDescent="0.25">
      <c r="A3023" s="101"/>
    </row>
    <row r="3024" spans="1:1" x14ac:dyDescent="0.25">
      <c r="A3024" s="101"/>
    </row>
    <row r="3025" spans="1:1" x14ac:dyDescent="0.25">
      <c r="A3025" s="101"/>
    </row>
    <row r="3026" spans="1:1" x14ac:dyDescent="0.25">
      <c r="A3026" s="101"/>
    </row>
    <row r="3027" spans="1:1" x14ac:dyDescent="0.25">
      <c r="A3027" s="101"/>
    </row>
    <row r="3028" spans="1:1" x14ac:dyDescent="0.25">
      <c r="A3028" s="101"/>
    </row>
    <row r="3029" spans="1:1" x14ac:dyDescent="0.25">
      <c r="A3029" s="101"/>
    </row>
    <row r="3030" spans="1:1" x14ac:dyDescent="0.25">
      <c r="A3030" s="101"/>
    </row>
    <row r="3031" spans="1:1" x14ac:dyDescent="0.25">
      <c r="A3031" s="101"/>
    </row>
    <row r="3032" spans="1:1" x14ac:dyDescent="0.25">
      <c r="A3032" s="101"/>
    </row>
    <row r="3033" spans="1:1" x14ac:dyDescent="0.25">
      <c r="A3033" s="101"/>
    </row>
    <row r="3034" spans="1:1" x14ac:dyDescent="0.25">
      <c r="A3034" s="101"/>
    </row>
    <row r="3035" spans="1:1" x14ac:dyDescent="0.25">
      <c r="A3035" s="101"/>
    </row>
    <row r="3036" spans="1:1" x14ac:dyDescent="0.25">
      <c r="A3036" s="101"/>
    </row>
    <row r="3037" spans="1:1" x14ac:dyDescent="0.25">
      <c r="A3037" s="101"/>
    </row>
    <row r="3038" spans="1:1" x14ac:dyDescent="0.25">
      <c r="A3038" s="101"/>
    </row>
    <row r="3039" spans="1:1" x14ac:dyDescent="0.25">
      <c r="A3039" s="101"/>
    </row>
    <row r="3040" spans="1:1" x14ac:dyDescent="0.25">
      <c r="A3040" s="101"/>
    </row>
    <row r="3041" spans="1:1" x14ac:dyDescent="0.25">
      <c r="A3041" s="101"/>
    </row>
    <row r="3042" spans="1:1" x14ac:dyDescent="0.25">
      <c r="A3042" s="101"/>
    </row>
    <row r="3043" spans="1:1" x14ac:dyDescent="0.25">
      <c r="A3043" s="101"/>
    </row>
    <row r="3044" spans="1:1" x14ac:dyDescent="0.25">
      <c r="A3044" s="101"/>
    </row>
    <row r="3045" spans="1:1" x14ac:dyDescent="0.25">
      <c r="A3045" s="101"/>
    </row>
    <row r="3046" spans="1:1" x14ac:dyDescent="0.25">
      <c r="A3046" s="101"/>
    </row>
    <row r="3047" spans="1:1" x14ac:dyDescent="0.25">
      <c r="A3047" s="101"/>
    </row>
    <row r="3048" spans="1:1" x14ac:dyDescent="0.25">
      <c r="A3048" s="101"/>
    </row>
    <row r="3049" spans="1:1" x14ac:dyDescent="0.25">
      <c r="A3049" s="101"/>
    </row>
    <row r="3050" spans="1:1" x14ac:dyDescent="0.25">
      <c r="A3050" s="101"/>
    </row>
    <row r="3051" spans="1:1" x14ac:dyDescent="0.25">
      <c r="A3051" s="101"/>
    </row>
    <row r="3052" spans="1:1" x14ac:dyDescent="0.25">
      <c r="A3052" s="101"/>
    </row>
    <row r="3053" spans="1:1" x14ac:dyDescent="0.25">
      <c r="A3053" s="101"/>
    </row>
    <row r="3054" spans="1:1" x14ac:dyDescent="0.25">
      <c r="A3054" s="101"/>
    </row>
    <row r="3055" spans="1:1" x14ac:dyDescent="0.25">
      <c r="A3055" s="101"/>
    </row>
    <row r="3056" spans="1:1" x14ac:dyDescent="0.25">
      <c r="A3056" s="101"/>
    </row>
    <row r="3057" spans="1:1" x14ac:dyDescent="0.25">
      <c r="A3057" s="101"/>
    </row>
    <row r="3058" spans="1:1" x14ac:dyDescent="0.25">
      <c r="A3058" s="101"/>
    </row>
    <row r="3059" spans="1:1" x14ac:dyDescent="0.25">
      <c r="A3059" s="101"/>
    </row>
    <row r="3060" spans="1:1" x14ac:dyDescent="0.25">
      <c r="A3060" s="101"/>
    </row>
    <row r="3061" spans="1:1" x14ac:dyDescent="0.25">
      <c r="A3061" s="101"/>
    </row>
    <row r="3062" spans="1:1" x14ac:dyDescent="0.25">
      <c r="A3062" s="101"/>
    </row>
    <row r="3063" spans="1:1" x14ac:dyDescent="0.25">
      <c r="A3063" s="101"/>
    </row>
    <row r="3064" spans="1:1" x14ac:dyDescent="0.25">
      <c r="A3064" s="101"/>
    </row>
    <row r="3065" spans="1:1" x14ac:dyDescent="0.25">
      <c r="A3065" s="101"/>
    </row>
    <row r="3066" spans="1:1" x14ac:dyDescent="0.25">
      <c r="A3066" s="101"/>
    </row>
    <row r="3067" spans="1:1" x14ac:dyDescent="0.25">
      <c r="A3067" s="101"/>
    </row>
    <row r="3068" spans="1:1" x14ac:dyDescent="0.25">
      <c r="A3068" s="101"/>
    </row>
    <row r="3069" spans="1:1" x14ac:dyDescent="0.25">
      <c r="A3069" s="101"/>
    </row>
    <row r="3070" spans="1:1" x14ac:dyDescent="0.25">
      <c r="A3070" s="101"/>
    </row>
    <row r="3071" spans="1:1" x14ac:dyDescent="0.25">
      <c r="A3071" s="101"/>
    </row>
    <row r="3072" spans="1:1" x14ac:dyDescent="0.25">
      <c r="A3072" s="101"/>
    </row>
    <row r="3073" spans="1:1" x14ac:dyDescent="0.25">
      <c r="A3073" s="101"/>
    </row>
    <row r="3074" spans="1:1" x14ac:dyDescent="0.25">
      <c r="A3074" s="101"/>
    </row>
    <row r="3075" spans="1:1" x14ac:dyDescent="0.25">
      <c r="A3075" s="101"/>
    </row>
    <row r="3076" spans="1:1" x14ac:dyDescent="0.25">
      <c r="A3076" s="101"/>
    </row>
    <row r="3077" spans="1:1" x14ac:dyDescent="0.25">
      <c r="A3077" s="101"/>
    </row>
    <row r="3078" spans="1:1" x14ac:dyDescent="0.25">
      <c r="A3078" s="101"/>
    </row>
    <row r="3079" spans="1:1" x14ac:dyDescent="0.25">
      <c r="A3079" s="101"/>
    </row>
    <row r="3080" spans="1:1" x14ac:dyDescent="0.25">
      <c r="A3080" s="101"/>
    </row>
    <row r="3081" spans="1:1" x14ac:dyDescent="0.25">
      <c r="A3081" s="101"/>
    </row>
    <row r="3082" spans="1:1" x14ac:dyDescent="0.25">
      <c r="A3082" s="101"/>
    </row>
    <row r="3083" spans="1:1" x14ac:dyDescent="0.25">
      <c r="A3083" s="101"/>
    </row>
    <row r="3084" spans="1:1" x14ac:dyDescent="0.25">
      <c r="A3084" s="101"/>
    </row>
    <row r="3085" spans="1:1" x14ac:dyDescent="0.25">
      <c r="A3085" s="101"/>
    </row>
    <row r="3086" spans="1:1" x14ac:dyDescent="0.25">
      <c r="A3086" s="101"/>
    </row>
    <row r="3087" spans="1:1" x14ac:dyDescent="0.25">
      <c r="A3087" s="101"/>
    </row>
    <row r="3088" spans="1:1" x14ac:dyDescent="0.25">
      <c r="A3088" s="101"/>
    </row>
    <row r="3089" spans="1:1" x14ac:dyDescent="0.25">
      <c r="A3089" s="101"/>
    </row>
    <row r="3090" spans="1:1" x14ac:dyDescent="0.25">
      <c r="A3090" s="101"/>
    </row>
    <row r="3091" spans="1:1" x14ac:dyDescent="0.25">
      <c r="A3091" s="101"/>
    </row>
    <row r="3092" spans="1:1" x14ac:dyDescent="0.25">
      <c r="A3092" s="101"/>
    </row>
    <row r="3093" spans="1:1" x14ac:dyDescent="0.25">
      <c r="A3093" s="101"/>
    </row>
    <row r="3094" spans="1:1" x14ac:dyDescent="0.25">
      <c r="A3094" s="101"/>
    </row>
    <row r="3095" spans="1:1" x14ac:dyDescent="0.25">
      <c r="A3095" s="101"/>
    </row>
    <row r="3096" spans="1:1" x14ac:dyDescent="0.25">
      <c r="A3096" s="101"/>
    </row>
    <row r="3097" spans="1:1" x14ac:dyDescent="0.25">
      <c r="A3097" s="101"/>
    </row>
    <row r="3098" spans="1:1" x14ac:dyDescent="0.25">
      <c r="A3098" s="101"/>
    </row>
    <row r="3099" spans="1:1" x14ac:dyDescent="0.25">
      <c r="A3099" s="101"/>
    </row>
    <row r="3100" spans="1:1" x14ac:dyDescent="0.25">
      <c r="A3100" s="101"/>
    </row>
    <row r="3101" spans="1:1" x14ac:dyDescent="0.25">
      <c r="A3101" s="101"/>
    </row>
    <row r="3102" spans="1:1" x14ac:dyDescent="0.25">
      <c r="A3102" s="101"/>
    </row>
    <row r="3103" spans="1:1" x14ac:dyDescent="0.25">
      <c r="A3103" s="101"/>
    </row>
    <row r="3104" spans="1:1" x14ac:dyDescent="0.25">
      <c r="A3104" s="101"/>
    </row>
    <row r="3105" spans="1:1" x14ac:dyDescent="0.25">
      <c r="A3105" s="101"/>
    </row>
    <row r="3106" spans="1:1" x14ac:dyDescent="0.25">
      <c r="A3106" s="101"/>
    </row>
    <row r="3107" spans="1:1" x14ac:dyDescent="0.25">
      <c r="A3107" s="101"/>
    </row>
    <row r="3108" spans="1:1" x14ac:dyDescent="0.25">
      <c r="A3108" s="101"/>
    </row>
    <row r="3109" spans="1:1" x14ac:dyDescent="0.25">
      <c r="A3109" s="101"/>
    </row>
    <row r="3110" spans="1:1" x14ac:dyDescent="0.25">
      <c r="A3110" s="101"/>
    </row>
    <row r="3111" spans="1:1" x14ac:dyDescent="0.25">
      <c r="A3111" s="101"/>
    </row>
    <row r="3112" spans="1:1" x14ac:dyDescent="0.25">
      <c r="A3112" s="101"/>
    </row>
    <row r="3113" spans="1:1" x14ac:dyDescent="0.25">
      <c r="A3113" s="101"/>
    </row>
    <row r="3114" spans="1:1" x14ac:dyDescent="0.25">
      <c r="A3114" s="101"/>
    </row>
    <row r="3115" spans="1:1" x14ac:dyDescent="0.25">
      <c r="A3115" s="101"/>
    </row>
    <row r="3116" spans="1:1" x14ac:dyDescent="0.25">
      <c r="A3116" s="101"/>
    </row>
    <row r="3117" spans="1:1" x14ac:dyDescent="0.25">
      <c r="A3117" s="101"/>
    </row>
    <row r="3118" spans="1:1" x14ac:dyDescent="0.25">
      <c r="A3118" s="101"/>
    </row>
    <row r="3119" spans="1:1" x14ac:dyDescent="0.25">
      <c r="A3119" s="101"/>
    </row>
    <row r="3120" spans="1:1" x14ac:dyDescent="0.25">
      <c r="A3120" s="101"/>
    </row>
    <row r="3121" spans="1:1" x14ac:dyDescent="0.25">
      <c r="A3121" s="101"/>
    </row>
    <row r="3122" spans="1:1" x14ac:dyDescent="0.25">
      <c r="A3122" s="101"/>
    </row>
    <row r="3123" spans="1:1" x14ac:dyDescent="0.25">
      <c r="A3123" s="101"/>
    </row>
    <row r="3124" spans="1:1" x14ac:dyDescent="0.25">
      <c r="A3124" s="101"/>
    </row>
    <row r="3125" spans="1:1" x14ac:dyDescent="0.25">
      <c r="A3125" s="101"/>
    </row>
    <row r="3126" spans="1:1" x14ac:dyDescent="0.25">
      <c r="A3126" s="101"/>
    </row>
    <row r="3127" spans="1:1" x14ac:dyDescent="0.25">
      <c r="A3127" s="101"/>
    </row>
    <row r="3128" spans="1:1" x14ac:dyDescent="0.25">
      <c r="A3128" s="101"/>
    </row>
    <row r="3129" spans="1:1" x14ac:dyDescent="0.25">
      <c r="A3129" s="101"/>
    </row>
    <row r="3130" spans="1:1" x14ac:dyDescent="0.25">
      <c r="A3130" s="101"/>
    </row>
    <row r="3131" spans="1:1" x14ac:dyDescent="0.25">
      <c r="A3131" s="101"/>
    </row>
    <row r="3132" spans="1:1" x14ac:dyDescent="0.25">
      <c r="A3132" s="101"/>
    </row>
    <row r="3133" spans="1:1" x14ac:dyDescent="0.25">
      <c r="A3133" s="101"/>
    </row>
    <row r="3134" spans="1:1" x14ac:dyDescent="0.25">
      <c r="A3134" s="101"/>
    </row>
    <row r="3135" spans="1:1" x14ac:dyDescent="0.25">
      <c r="A3135" s="101"/>
    </row>
    <row r="3136" spans="1:1" x14ac:dyDescent="0.25">
      <c r="A3136" s="101"/>
    </row>
    <row r="3137" spans="1:1" x14ac:dyDescent="0.25">
      <c r="A3137" s="101"/>
    </row>
    <row r="3138" spans="1:1" x14ac:dyDescent="0.25">
      <c r="A3138" s="101"/>
    </row>
    <row r="3139" spans="1:1" x14ac:dyDescent="0.25">
      <c r="A3139" s="101"/>
    </row>
    <row r="3140" spans="1:1" x14ac:dyDescent="0.25">
      <c r="A3140" s="101"/>
    </row>
    <row r="3141" spans="1:1" x14ac:dyDescent="0.25">
      <c r="A3141" s="101"/>
    </row>
    <row r="3142" spans="1:1" x14ac:dyDescent="0.25">
      <c r="A3142" s="101"/>
    </row>
    <row r="3143" spans="1:1" x14ac:dyDescent="0.25">
      <c r="A3143" s="101"/>
    </row>
    <row r="3144" spans="1:1" x14ac:dyDescent="0.25">
      <c r="A3144" s="101"/>
    </row>
    <row r="3145" spans="1:1" x14ac:dyDescent="0.25">
      <c r="A3145" s="101"/>
    </row>
    <row r="3146" spans="1:1" x14ac:dyDescent="0.25">
      <c r="A3146" s="101"/>
    </row>
    <row r="3147" spans="1:1" x14ac:dyDescent="0.25">
      <c r="A3147" s="101"/>
    </row>
    <row r="3148" spans="1:1" x14ac:dyDescent="0.25">
      <c r="A3148" s="101"/>
    </row>
    <row r="3149" spans="1:1" x14ac:dyDescent="0.25">
      <c r="A3149" s="101"/>
    </row>
    <row r="3150" spans="1:1" x14ac:dyDescent="0.25">
      <c r="A3150" s="101"/>
    </row>
    <row r="3151" spans="1:1" x14ac:dyDescent="0.25">
      <c r="A3151" s="101"/>
    </row>
    <row r="3152" spans="1:1" x14ac:dyDescent="0.25">
      <c r="A3152" s="101"/>
    </row>
    <row r="3153" spans="1:1" x14ac:dyDescent="0.25">
      <c r="A3153" s="101"/>
    </row>
    <row r="3154" spans="1:1" x14ac:dyDescent="0.25">
      <c r="A3154" s="101"/>
    </row>
    <row r="3155" spans="1:1" x14ac:dyDescent="0.25">
      <c r="A3155" s="101"/>
    </row>
    <row r="3156" spans="1:1" x14ac:dyDescent="0.25">
      <c r="A3156" s="101"/>
    </row>
    <row r="3157" spans="1:1" x14ac:dyDescent="0.25">
      <c r="A3157" s="101"/>
    </row>
    <row r="3158" spans="1:1" x14ac:dyDescent="0.25">
      <c r="A3158" s="101"/>
    </row>
    <row r="3159" spans="1:1" x14ac:dyDescent="0.25">
      <c r="A3159" s="101"/>
    </row>
    <row r="3160" spans="1:1" x14ac:dyDescent="0.25">
      <c r="A3160" s="101"/>
    </row>
    <row r="3161" spans="1:1" x14ac:dyDescent="0.25">
      <c r="A3161" s="101"/>
    </row>
    <row r="3162" spans="1:1" x14ac:dyDescent="0.25">
      <c r="A3162" s="101"/>
    </row>
    <row r="3163" spans="1:1" x14ac:dyDescent="0.25">
      <c r="A3163" s="101"/>
    </row>
    <row r="3164" spans="1:1" x14ac:dyDescent="0.25">
      <c r="A3164" s="101"/>
    </row>
    <row r="3165" spans="1:1" x14ac:dyDescent="0.25">
      <c r="A3165" s="101"/>
    </row>
    <row r="3166" spans="1:1" x14ac:dyDescent="0.25">
      <c r="A3166" s="101"/>
    </row>
    <row r="3167" spans="1:1" x14ac:dyDescent="0.25">
      <c r="A3167" s="101"/>
    </row>
    <row r="3168" spans="1:1" x14ac:dyDescent="0.25">
      <c r="A3168" s="101"/>
    </row>
    <row r="3169" spans="1:1" x14ac:dyDescent="0.25">
      <c r="A3169" s="101"/>
    </row>
    <row r="3170" spans="1:1" x14ac:dyDescent="0.25">
      <c r="A3170" s="101"/>
    </row>
    <row r="3171" spans="1:1" x14ac:dyDescent="0.25">
      <c r="A3171" s="101"/>
    </row>
    <row r="3172" spans="1:1" x14ac:dyDescent="0.25">
      <c r="A3172" s="101"/>
    </row>
    <row r="3173" spans="1:1" x14ac:dyDescent="0.25">
      <c r="A3173" s="101"/>
    </row>
    <row r="3174" spans="1:1" x14ac:dyDescent="0.25">
      <c r="A3174" s="101"/>
    </row>
    <row r="3175" spans="1:1" x14ac:dyDescent="0.25">
      <c r="A3175" s="101"/>
    </row>
    <row r="3176" spans="1:1" x14ac:dyDescent="0.25">
      <c r="A3176" s="101"/>
    </row>
    <row r="3177" spans="1:1" x14ac:dyDescent="0.25">
      <c r="A3177" s="101"/>
    </row>
    <row r="3178" spans="1:1" x14ac:dyDescent="0.25">
      <c r="A3178" s="101"/>
    </row>
    <row r="3179" spans="1:1" x14ac:dyDescent="0.25">
      <c r="A3179" s="101"/>
    </row>
    <row r="3180" spans="1:1" x14ac:dyDescent="0.25">
      <c r="A3180" s="101"/>
    </row>
    <row r="3181" spans="1:1" x14ac:dyDescent="0.25">
      <c r="A3181" s="101"/>
    </row>
    <row r="3182" spans="1:1" x14ac:dyDescent="0.25">
      <c r="A3182" s="101"/>
    </row>
    <row r="3183" spans="1:1" x14ac:dyDescent="0.25">
      <c r="A3183" s="101"/>
    </row>
    <row r="3184" spans="1:1" x14ac:dyDescent="0.25">
      <c r="A3184" s="101"/>
    </row>
    <row r="3185" spans="1:1" x14ac:dyDescent="0.25">
      <c r="A3185" s="101"/>
    </row>
    <row r="3186" spans="1:1" x14ac:dyDescent="0.25">
      <c r="A3186" s="101"/>
    </row>
    <row r="3187" spans="1:1" x14ac:dyDescent="0.25">
      <c r="A3187" s="101"/>
    </row>
    <row r="3188" spans="1:1" x14ac:dyDescent="0.25">
      <c r="A3188" s="101"/>
    </row>
    <row r="3189" spans="1:1" x14ac:dyDescent="0.25">
      <c r="A3189" s="101"/>
    </row>
    <row r="3190" spans="1:1" x14ac:dyDescent="0.25">
      <c r="A3190" s="101"/>
    </row>
    <row r="3191" spans="1:1" x14ac:dyDescent="0.25">
      <c r="A3191" s="101"/>
    </row>
    <row r="3192" spans="1:1" x14ac:dyDescent="0.25">
      <c r="A3192" s="101"/>
    </row>
    <row r="3193" spans="1:1" x14ac:dyDescent="0.25">
      <c r="A3193" s="101"/>
    </row>
    <row r="3194" spans="1:1" x14ac:dyDescent="0.25">
      <c r="A3194" s="101"/>
    </row>
    <row r="3195" spans="1:1" x14ac:dyDescent="0.25">
      <c r="A3195" s="101"/>
    </row>
    <row r="3196" spans="1:1" x14ac:dyDescent="0.25">
      <c r="A3196" s="101"/>
    </row>
    <row r="3197" spans="1:1" x14ac:dyDescent="0.25">
      <c r="A3197" s="101"/>
    </row>
    <row r="3198" spans="1:1" x14ac:dyDescent="0.25">
      <c r="A3198" s="101"/>
    </row>
    <row r="3199" spans="1:1" x14ac:dyDescent="0.25">
      <c r="A3199" s="101"/>
    </row>
    <row r="3200" spans="1:1" x14ac:dyDescent="0.25">
      <c r="A3200" s="101"/>
    </row>
    <row r="3201" spans="1:1" x14ac:dyDescent="0.25">
      <c r="A3201" s="101"/>
    </row>
    <row r="3202" spans="1:1" x14ac:dyDescent="0.25">
      <c r="A3202" s="101"/>
    </row>
    <row r="3203" spans="1:1" x14ac:dyDescent="0.25">
      <c r="A3203" s="101"/>
    </row>
    <row r="3204" spans="1:1" x14ac:dyDescent="0.25">
      <c r="A3204" s="101"/>
    </row>
    <row r="3205" spans="1:1" x14ac:dyDescent="0.25">
      <c r="A3205" s="101"/>
    </row>
    <row r="3206" spans="1:1" x14ac:dyDescent="0.25">
      <c r="A3206" s="101"/>
    </row>
    <row r="3207" spans="1:1" x14ac:dyDescent="0.25">
      <c r="A3207" s="101"/>
    </row>
    <row r="3208" spans="1:1" x14ac:dyDescent="0.25">
      <c r="A3208" s="101"/>
    </row>
    <row r="3209" spans="1:1" x14ac:dyDescent="0.25">
      <c r="A3209" s="101"/>
    </row>
    <row r="3210" spans="1:1" x14ac:dyDescent="0.25">
      <c r="A3210" s="101"/>
    </row>
    <row r="3211" spans="1:1" x14ac:dyDescent="0.25">
      <c r="A3211" s="101"/>
    </row>
    <row r="3212" spans="1:1" x14ac:dyDescent="0.25">
      <c r="A3212" s="101"/>
    </row>
    <row r="3213" spans="1:1" x14ac:dyDescent="0.25">
      <c r="A3213" s="101"/>
    </row>
    <row r="3214" spans="1:1" x14ac:dyDescent="0.25">
      <c r="A3214" s="101"/>
    </row>
    <row r="3215" spans="1:1" x14ac:dyDescent="0.25">
      <c r="A3215" s="101"/>
    </row>
    <row r="3216" spans="1:1" x14ac:dyDescent="0.25">
      <c r="A3216" s="101"/>
    </row>
    <row r="3217" spans="1:1" x14ac:dyDescent="0.25">
      <c r="A3217" s="101"/>
    </row>
    <row r="3218" spans="1:1" x14ac:dyDescent="0.25">
      <c r="A3218" s="101"/>
    </row>
    <row r="3219" spans="1:1" x14ac:dyDescent="0.25">
      <c r="A3219" s="101"/>
    </row>
    <row r="3220" spans="1:1" x14ac:dyDescent="0.25">
      <c r="A3220" s="101"/>
    </row>
    <row r="3221" spans="1:1" x14ac:dyDescent="0.25">
      <c r="A3221" s="101"/>
    </row>
    <row r="3222" spans="1:1" x14ac:dyDescent="0.25">
      <c r="A3222" s="101"/>
    </row>
    <row r="3223" spans="1:1" x14ac:dyDescent="0.25">
      <c r="A3223" s="101"/>
    </row>
    <row r="3224" spans="1:1" x14ac:dyDescent="0.25">
      <c r="A3224" s="101"/>
    </row>
    <row r="3225" spans="1:1" x14ac:dyDescent="0.25">
      <c r="A3225" s="101"/>
    </row>
    <row r="3226" spans="1:1" x14ac:dyDescent="0.25">
      <c r="A3226" s="101"/>
    </row>
    <row r="3227" spans="1:1" x14ac:dyDescent="0.25">
      <c r="A3227" s="101"/>
    </row>
    <row r="3228" spans="1:1" x14ac:dyDescent="0.25">
      <c r="A3228" s="101"/>
    </row>
    <row r="3229" spans="1:1" x14ac:dyDescent="0.25">
      <c r="A3229" s="101"/>
    </row>
    <row r="3230" spans="1:1" x14ac:dyDescent="0.25">
      <c r="A3230" s="101"/>
    </row>
    <row r="3231" spans="1:1" x14ac:dyDescent="0.25">
      <c r="A3231" s="101"/>
    </row>
    <row r="3232" spans="1:1" x14ac:dyDescent="0.25">
      <c r="A3232" s="101"/>
    </row>
    <row r="3233" spans="1:1" x14ac:dyDescent="0.25">
      <c r="A3233" s="101"/>
    </row>
    <row r="3234" spans="1:1" x14ac:dyDescent="0.25">
      <c r="A3234" s="101"/>
    </row>
    <row r="3235" spans="1:1" x14ac:dyDescent="0.25">
      <c r="A3235" s="101"/>
    </row>
    <row r="3236" spans="1:1" x14ac:dyDescent="0.25">
      <c r="A3236" s="101"/>
    </row>
    <row r="3237" spans="1:1" x14ac:dyDescent="0.25">
      <c r="A3237" s="101"/>
    </row>
    <row r="3238" spans="1:1" x14ac:dyDescent="0.25">
      <c r="A3238" s="101"/>
    </row>
    <row r="3239" spans="1:1" x14ac:dyDescent="0.25">
      <c r="A3239" s="101"/>
    </row>
    <row r="3240" spans="1:1" x14ac:dyDescent="0.25">
      <c r="A3240" s="101"/>
    </row>
    <row r="3241" spans="1:1" x14ac:dyDescent="0.25">
      <c r="A3241" s="101"/>
    </row>
    <row r="3242" spans="1:1" x14ac:dyDescent="0.25">
      <c r="A3242" s="101"/>
    </row>
    <row r="3243" spans="1:1" x14ac:dyDescent="0.25">
      <c r="A3243" s="101"/>
    </row>
    <row r="3244" spans="1:1" x14ac:dyDescent="0.25">
      <c r="A3244" s="101"/>
    </row>
    <row r="3245" spans="1:1" x14ac:dyDescent="0.25">
      <c r="A3245" s="101"/>
    </row>
    <row r="3246" spans="1:1" x14ac:dyDescent="0.25">
      <c r="A3246" s="101"/>
    </row>
    <row r="3247" spans="1:1" x14ac:dyDescent="0.25">
      <c r="A3247" s="101"/>
    </row>
    <row r="3248" spans="1:1" x14ac:dyDescent="0.25">
      <c r="A3248" s="101"/>
    </row>
    <row r="3249" spans="1:1" x14ac:dyDescent="0.25">
      <c r="A3249" s="101"/>
    </row>
    <row r="3250" spans="1:1" x14ac:dyDescent="0.25">
      <c r="A3250" s="101"/>
    </row>
    <row r="3251" spans="1:1" x14ac:dyDescent="0.25">
      <c r="A3251" s="101"/>
    </row>
    <row r="3252" spans="1:1" x14ac:dyDescent="0.25">
      <c r="A3252" s="101"/>
    </row>
    <row r="3253" spans="1:1" x14ac:dyDescent="0.25">
      <c r="A3253" s="101"/>
    </row>
    <row r="3254" spans="1:1" x14ac:dyDescent="0.25">
      <c r="A3254" s="101"/>
    </row>
    <row r="3255" spans="1:1" x14ac:dyDescent="0.25">
      <c r="A3255" s="101"/>
    </row>
    <row r="3256" spans="1:1" x14ac:dyDescent="0.25">
      <c r="A3256" s="101"/>
    </row>
    <row r="3257" spans="1:1" x14ac:dyDescent="0.25">
      <c r="A3257" s="101"/>
    </row>
    <row r="3258" spans="1:1" x14ac:dyDescent="0.25">
      <c r="A3258" s="101"/>
    </row>
    <row r="3259" spans="1:1" x14ac:dyDescent="0.25">
      <c r="A3259" s="101"/>
    </row>
    <row r="3260" spans="1:1" x14ac:dyDescent="0.25">
      <c r="A3260" s="101"/>
    </row>
    <row r="3261" spans="1:1" x14ac:dyDescent="0.25">
      <c r="A3261" s="101"/>
    </row>
    <row r="3262" spans="1:1" x14ac:dyDescent="0.25">
      <c r="A3262" s="101"/>
    </row>
    <row r="3263" spans="1:1" x14ac:dyDescent="0.25">
      <c r="A3263" s="101"/>
    </row>
    <row r="3264" spans="1:1" x14ac:dyDescent="0.25">
      <c r="A3264" s="101"/>
    </row>
    <row r="3265" spans="1:1" x14ac:dyDescent="0.25">
      <c r="A3265" s="101"/>
    </row>
    <row r="3266" spans="1:1" x14ac:dyDescent="0.25">
      <c r="A3266" s="101"/>
    </row>
    <row r="3267" spans="1:1" x14ac:dyDescent="0.25">
      <c r="A3267" s="101"/>
    </row>
    <row r="3268" spans="1:1" x14ac:dyDescent="0.25">
      <c r="A3268" s="101"/>
    </row>
    <row r="3269" spans="1:1" x14ac:dyDescent="0.25">
      <c r="A3269" s="101"/>
    </row>
    <row r="3270" spans="1:1" x14ac:dyDescent="0.25">
      <c r="A3270" s="101"/>
    </row>
    <row r="3271" spans="1:1" x14ac:dyDescent="0.25">
      <c r="A3271" s="101"/>
    </row>
    <row r="3272" spans="1:1" x14ac:dyDescent="0.25">
      <c r="A3272" s="101"/>
    </row>
    <row r="3273" spans="1:1" x14ac:dyDescent="0.25">
      <c r="A3273" s="101"/>
    </row>
    <row r="3274" spans="1:1" x14ac:dyDescent="0.25">
      <c r="A3274" s="101"/>
    </row>
    <row r="3275" spans="1:1" x14ac:dyDescent="0.25">
      <c r="A3275" s="101"/>
    </row>
    <row r="3276" spans="1:1" x14ac:dyDescent="0.25">
      <c r="A3276" s="101"/>
    </row>
    <row r="3277" spans="1:1" x14ac:dyDescent="0.25">
      <c r="A3277" s="101"/>
    </row>
    <row r="3278" spans="1:1" x14ac:dyDescent="0.25">
      <c r="A3278" s="101"/>
    </row>
    <row r="3279" spans="1:1" x14ac:dyDescent="0.25">
      <c r="A3279" s="101"/>
    </row>
    <row r="3280" spans="1:1" x14ac:dyDescent="0.25">
      <c r="A3280" s="101"/>
    </row>
    <row r="3281" spans="1:1" x14ac:dyDescent="0.25">
      <c r="A3281" s="101"/>
    </row>
    <row r="3282" spans="1:1" x14ac:dyDescent="0.25">
      <c r="A3282" s="101"/>
    </row>
    <row r="3283" spans="1:1" x14ac:dyDescent="0.25">
      <c r="A3283" s="101"/>
    </row>
    <row r="3284" spans="1:1" x14ac:dyDescent="0.25">
      <c r="A3284" s="101"/>
    </row>
    <row r="3285" spans="1:1" x14ac:dyDescent="0.25">
      <c r="A3285" s="101"/>
    </row>
    <row r="3286" spans="1:1" x14ac:dyDescent="0.25">
      <c r="A3286" s="101"/>
    </row>
    <row r="3287" spans="1:1" x14ac:dyDescent="0.25">
      <c r="A3287" s="101"/>
    </row>
    <row r="3288" spans="1:1" x14ac:dyDescent="0.25">
      <c r="A3288" s="101"/>
    </row>
    <row r="3289" spans="1:1" x14ac:dyDescent="0.25">
      <c r="A3289" s="101"/>
    </row>
    <row r="3290" spans="1:1" x14ac:dyDescent="0.25">
      <c r="A3290" s="101"/>
    </row>
    <row r="3291" spans="1:1" x14ac:dyDescent="0.25">
      <c r="A3291" s="101"/>
    </row>
    <row r="3292" spans="1:1" x14ac:dyDescent="0.25">
      <c r="A3292" s="101"/>
    </row>
    <row r="3293" spans="1:1" x14ac:dyDescent="0.25">
      <c r="A3293" s="101"/>
    </row>
    <row r="3294" spans="1:1" x14ac:dyDescent="0.25">
      <c r="A3294" s="101"/>
    </row>
    <row r="3295" spans="1:1" x14ac:dyDescent="0.25">
      <c r="A3295" s="101"/>
    </row>
    <row r="3296" spans="1:1" x14ac:dyDescent="0.25">
      <c r="A3296" s="101"/>
    </row>
    <row r="3297" spans="1:1" x14ac:dyDescent="0.25">
      <c r="A3297" s="101"/>
    </row>
    <row r="3298" spans="1:1" x14ac:dyDescent="0.25">
      <c r="A3298" s="101"/>
    </row>
    <row r="3299" spans="1:1" x14ac:dyDescent="0.25">
      <c r="A3299" s="101"/>
    </row>
    <row r="3300" spans="1:1" x14ac:dyDescent="0.25">
      <c r="A3300" s="101"/>
    </row>
    <row r="3301" spans="1:1" x14ac:dyDescent="0.25">
      <c r="A3301" s="101"/>
    </row>
    <row r="3302" spans="1:1" x14ac:dyDescent="0.25">
      <c r="A3302" s="101"/>
    </row>
    <row r="3303" spans="1:1" x14ac:dyDescent="0.25">
      <c r="A3303" s="101"/>
    </row>
    <row r="3304" spans="1:1" x14ac:dyDescent="0.25">
      <c r="A3304" s="101"/>
    </row>
    <row r="3305" spans="1:1" x14ac:dyDescent="0.25">
      <c r="A3305" s="101"/>
    </row>
    <row r="3306" spans="1:1" x14ac:dyDescent="0.25">
      <c r="A3306" s="101"/>
    </row>
    <row r="3307" spans="1:1" x14ac:dyDescent="0.25">
      <c r="A3307" s="101"/>
    </row>
    <row r="3308" spans="1:1" x14ac:dyDescent="0.25">
      <c r="A3308" s="101"/>
    </row>
    <row r="3309" spans="1:1" x14ac:dyDescent="0.25">
      <c r="A3309" s="101"/>
    </row>
    <row r="3310" spans="1:1" x14ac:dyDescent="0.25">
      <c r="A3310" s="101"/>
    </row>
    <row r="3311" spans="1:1" x14ac:dyDescent="0.25">
      <c r="A3311" s="101"/>
    </row>
    <row r="3312" spans="1:1" x14ac:dyDescent="0.25">
      <c r="A3312" s="101"/>
    </row>
    <row r="3313" spans="1:1" x14ac:dyDescent="0.25">
      <c r="A3313" s="101"/>
    </row>
    <row r="3314" spans="1:1" x14ac:dyDescent="0.25">
      <c r="A3314" s="101"/>
    </row>
    <row r="3315" spans="1:1" x14ac:dyDescent="0.25">
      <c r="A3315" s="101"/>
    </row>
    <row r="3316" spans="1:1" x14ac:dyDescent="0.25">
      <c r="A3316" s="101"/>
    </row>
    <row r="3317" spans="1:1" x14ac:dyDescent="0.25">
      <c r="A3317" s="101"/>
    </row>
    <row r="3318" spans="1:1" x14ac:dyDescent="0.25">
      <c r="A3318" s="101"/>
    </row>
    <row r="3319" spans="1:1" x14ac:dyDescent="0.25">
      <c r="A3319" s="101"/>
    </row>
    <row r="3320" spans="1:1" x14ac:dyDescent="0.25">
      <c r="A3320" s="101"/>
    </row>
    <row r="3321" spans="1:1" x14ac:dyDescent="0.25">
      <c r="A3321" s="101"/>
    </row>
    <row r="3322" spans="1:1" x14ac:dyDescent="0.25">
      <c r="A3322" s="101"/>
    </row>
    <row r="3323" spans="1:1" x14ac:dyDescent="0.25">
      <c r="A3323" s="101"/>
    </row>
    <row r="3324" spans="1:1" x14ac:dyDescent="0.25">
      <c r="A3324" s="101"/>
    </row>
    <row r="3325" spans="1:1" x14ac:dyDescent="0.25">
      <c r="A3325" s="101"/>
    </row>
    <row r="3326" spans="1:1" x14ac:dyDescent="0.25">
      <c r="A3326" s="101"/>
    </row>
    <row r="3327" spans="1:1" x14ac:dyDescent="0.25">
      <c r="A3327" s="101"/>
    </row>
    <row r="3328" spans="1:1" x14ac:dyDescent="0.25">
      <c r="A3328" s="101"/>
    </row>
    <row r="3329" spans="1:1" x14ac:dyDescent="0.25">
      <c r="A3329" s="101"/>
    </row>
    <row r="3330" spans="1:1" x14ac:dyDescent="0.25">
      <c r="A3330" s="101"/>
    </row>
    <row r="3331" spans="1:1" x14ac:dyDescent="0.25">
      <c r="A3331" s="101"/>
    </row>
    <row r="3332" spans="1:1" x14ac:dyDescent="0.25">
      <c r="A3332" s="101"/>
    </row>
    <row r="3333" spans="1:1" x14ac:dyDescent="0.25">
      <c r="A3333" s="101"/>
    </row>
    <row r="3334" spans="1:1" x14ac:dyDescent="0.25">
      <c r="A3334" s="101"/>
    </row>
    <row r="3335" spans="1:1" x14ac:dyDescent="0.25">
      <c r="A3335" s="101"/>
    </row>
    <row r="3336" spans="1:1" x14ac:dyDescent="0.25">
      <c r="A3336" s="101"/>
    </row>
    <row r="3337" spans="1:1" x14ac:dyDescent="0.25">
      <c r="A3337" s="101"/>
    </row>
    <row r="3338" spans="1:1" x14ac:dyDescent="0.25">
      <c r="A3338" s="101"/>
    </row>
    <row r="3339" spans="1:1" x14ac:dyDescent="0.25">
      <c r="A3339" s="101"/>
    </row>
    <row r="3340" spans="1:1" x14ac:dyDescent="0.25">
      <c r="A3340" s="101"/>
    </row>
    <row r="3341" spans="1:1" x14ac:dyDescent="0.25">
      <c r="A3341" s="101"/>
    </row>
    <row r="3342" spans="1:1" x14ac:dyDescent="0.25">
      <c r="A3342" s="101"/>
    </row>
    <row r="3343" spans="1:1" x14ac:dyDescent="0.25">
      <c r="A3343" s="101"/>
    </row>
    <row r="3344" spans="1:1" x14ac:dyDescent="0.25">
      <c r="A3344" s="101"/>
    </row>
    <row r="3345" spans="1:1" x14ac:dyDescent="0.25">
      <c r="A3345" s="101"/>
    </row>
    <row r="3346" spans="1:1" x14ac:dyDescent="0.25">
      <c r="A3346" s="101"/>
    </row>
    <row r="3347" spans="1:1" x14ac:dyDescent="0.25">
      <c r="A3347" s="101"/>
    </row>
    <row r="3348" spans="1:1" x14ac:dyDescent="0.25">
      <c r="A3348" s="101"/>
    </row>
    <row r="3349" spans="1:1" x14ac:dyDescent="0.25">
      <c r="A3349" s="101"/>
    </row>
    <row r="3350" spans="1:1" x14ac:dyDescent="0.25">
      <c r="A3350" s="101"/>
    </row>
    <row r="3351" spans="1:1" x14ac:dyDescent="0.25">
      <c r="A3351" s="101"/>
    </row>
    <row r="3352" spans="1:1" x14ac:dyDescent="0.25">
      <c r="A3352" s="101"/>
    </row>
    <row r="3353" spans="1:1" x14ac:dyDescent="0.25">
      <c r="A3353" s="101"/>
    </row>
    <row r="3354" spans="1:1" x14ac:dyDescent="0.25">
      <c r="A3354" s="101"/>
    </row>
    <row r="3355" spans="1:1" x14ac:dyDescent="0.25">
      <c r="A3355" s="101"/>
    </row>
    <row r="3356" spans="1:1" x14ac:dyDescent="0.25">
      <c r="A3356" s="101"/>
    </row>
    <row r="3357" spans="1:1" x14ac:dyDescent="0.25">
      <c r="A3357" s="101"/>
    </row>
    <row r="3358" spans="1:1" x14ac:dyDescent="0.25">
      <c r="A3358" s="101"/>
    </row>
    <row r="3359" spans="1:1" x14ac:dyDescent="0.25">
      <c r="A3359" s="101"/>
    </row>
    <row r="3360" spans="1:1" x14ac:dyDescent="0.25">
      <c r="A3360" s="101"/>
    </row>
    <row r="3361" spans="1:1" x14ac:dyDescent="0.25">
      <c r="A3361" s="101"/>
    </row>
    <row r="3362" spans="1:1" x14ac:dyDescent="0.25">
      <c r="A3362" s="101"/>
    </row>
    <row r="3363" spans="1:1" x14ac:dyDescent="0.25">
      <c r="A3363" s="101"/>
    </row>
    <row r="3364" spans="1:1" x14ac:dyDescent="0.25">
      <c r="A3364" s="101"/>
    </row>
    <row r="3365" spans="1:1" x14ac:dyDescent="0.25">
      <c r="A3365" s="101"/>
    </row>
    <row r="3366" spans="1:1" x14ac:dyDescent="0.25">
      <c r="A3366" s="101"/>
    </row>
    <row r="3367" spans="1:1" x14ac:dyDescent="0.25">
      <c r="A3367" s="101"/>
    </row>
    <row r="3368" spans="1:1" x14ac:dyDescent="0.25">
      <c r="A3368" s="101"/>
    </row>
    <row r="3369" spans="1:1" x14ac:dyDescent="0.25">
      <c r="A3369" s="101"/>
    </row>
    <row r="3370" spans="1:1" x14ac:dyDescent="0.25">
      <c r="A3370" s="101"/>
    </row>
    <row r="3371" spans="1:1" x14ac:dyDescent="0.25">
      <c r="A3371" s="101"/>
    </row>
    <row r="3372" spans="1:1" x14ac:dyDescent="0.25">
      <c r="A3372" s="101"/>
    </row>
    <row r="3373" spans="1:1" x14ac:dyDescent="0.25">
      <c r="A3373" s="101"/>
    </row>
    <row r="3374" spans="1:1" x14ac:dyDescent="0.25">
      <c r="A3374" s="101"/>
    </row>
    <row r="3375" spans="1:1" x14ac:dyDescent="0.25">
      <c r="A3375" s="101"/>
    </row>
    <row r="3376" spans="1:1" x14ac:dyDescent="0.25">
      <c r="A3376" s="101"/>
    </row>
    <row r="3377" spans="1:1" x14ac:dyDescent="0.25">
      <c r="A3377" s="101"/>
    </row>
    <row r="3378" spans="1:1" x14ac:dyDescent="0.25">
      <c r="A3378" s="101"/>
    </row>
    <row r="3379" spans="1:1" x14ac:dyDescent="0.25">
      <c r="A3379" s="101"/>
    </row>
    <row r="3380" spans="1:1" x14ac:dyDescent="0.25">
      <c r="A3380" s="101"/>
    </row>
    <row r="3381" spans="1:1" x14ac:dyDescent="0.25">
      <c r="A3381" s="101"/>
    </row>
    <row r="3382" spans="1:1" x14ac:dyDescent="0.25">
      <c r="A3382" s="101"/>
    </row>
    <row r="3383" spans="1:1" x14ac:dyDescent="0.25">
      <c r="A3383" s="101"/>
    </row>
    <row r="3384" spans="1:1" x14ac:dyDescent="0.25">
      <c r="A3384" s="101"/>
    </row>
    <row r="3385" spans="1:1" x14ac:dyDescent="0.25">
      <c r="A3385" s="101"/>
    </row>
    <row r="3386" spans="1:1" x14ac:dyDescent="0.25">
      <c r="A3386" s="101"/>
    </row>
    <row r="3387" spans="1:1" x14ac:dyDescent="0.25">
      <c r="A3387" s="101"/>
    </row>
    <row r="3388" spans="1:1" x14ac:dyDescent="0.25">
      <c r="A3388" s="101"/>
    </row>
    <row r="3389" spans="1:1" x14ac:dyDescent="0.25">
      <c r="A3389" s="101"/>
    </row>
    <row r="3390" spans="1:1" x14ac:dyDescent="0.25">
      <c r="A3390" s="101"/>
    </row>
    <row r="3391" spans="1:1" x14ac:dyDescent="0.25">
      <c r="A3391" s="101"/>
    </row>
    <row r="3392" spans="1:1" x14ac:dyDescent="0.25">
      <c r="A3392" s="101"/>
    </row>
    <row r="3393" spans="1:1" x14ac:dyDescent="0.25">
      <c r="A3393" s="101"/>
    </row>
    <row r="3394" spans="1:1" x14ac:dyDescent="0.25">
      <c r="A3394" s="101"/>
    </row>
    <row r="3395" spans="1:1" x14ac:dyDescent="0.25">
      <c r="A3395" s="101"/>
    </row>
    <row r="3396" spans="1:1" x14ac:dyDescent="0.25">
      <c r="A3396" s="101"/>
    </row>
    <row r="3397" spans="1:1" x14ac:dyDescent="0.25">
      <c r="A3397" s="101"/>
    </row>
    <row r="3398" spans="1:1" x14ac:dyDescent="0.25">
      <c r="A3398" s="101"/>
    </row>
    <row r="3399" spans="1:1" x14ac:dyDescent="0.25">
      <c r="A3399" s="101"/>
    </row>
    <row r="3400" spans="1:1" x14ac:dyDescent="0.25">
      <c r="A3400" s="101"/>
    </row>
    <row r="3401" spans="1:1" x14ac:dyDescent="0.25">
      <c r="A3401" s="101"/>
    </row>
    <row r="3402" spans="1:1" x14ac:dyDescent="0.25">
      <c r="A3402" s="101"/>
    </row>
    <row r="3403" spans="1:1" x14ac:dyDescent="0.25">
      <c r="A3403" s="101"/>
    </row>
    <row r="3404" spans="1:1" x14ac:dyDescent="0.25">
      <c r="A3404" s="101"/>
    </row>
    <row r="3405" spans="1:1" x14ac:dyDescent="0.25">
      <c r="A3405" s="101"/>
    </row>
    <row r="3406" spans="1:1" x14ac:dyDescent="0.25">
      <c r="A3406" s="101"/>
    </row>
    <row r="3407" spans="1:1" x14ac:dyDescent="0.25">
      <c r="A3407" s="101"/>
    </row>
    <row r="3408" spans="1:1" x14ac:dyDescent="0.25">
      <c r="A3408" s="101"/>
    </row>
    <row r="3409" spans="1:1" x14ac:dyDescent="0.25">
      <c r="A3409" s="101"/>
    </row>
    <row r="3410" spans="1:1" x14ac:dyDescent="0.25">
      <c r="A3410" s="101"/>
    </row>
    <row r="3411" spans="1:1" x14ac:dyDescent="0.25">
      <c r="A3411" s="101"/>
    </row>
    <row r="3412" spans="1:1" x14ac:dyDescent="0.25">
      <c r="A3412" s="101"/>
    </row>
    <row r="3413" spans="1:1" x14ac:dyDescent="0.25">
      <c r="A3413" s="101"/>
    </row>
    <row r="3414" spans="1:1" x14ac:dyDescent="0.25">
      <c r="A3414" s="101"/>
    </row>
    <row r="3415" spans="1:1" x14ac:dyDescent="0.25">
      <c r="A3415" s="101"/>
    </row>
    <row r="3416" spans="1:1" x14ac:dyDescent="0.25">
      <c r="A3416" s="101"/>
    </row>
    <row r="3417" spans="1:1" x14ac:dyDescent="0.25">
      <c r="A3417" s="101"/>
    </row>
    <row r="3418" spans="1:1" x14ac:dyDescent="0.25">
      <c r="A3418" s="101"/>
    </row>
    <row r="3419" spans="1:1" x14ac:dyDescent="0.25">
      <c r="A3419" s="101"/>
    </row>
    <row r="3420" spans="1:1" x14ac:dyDescent="0.25">
      <c r="A3420" s="101"/>
    </row>
    <row r="3421" spans="1:1" x14ac:dyDescent="0.25">
      <c r="A3421" s="101"/>
    </row>
    <row r="3422" spans="1:1" x14ac:dyDescent="0.25">
      <c r="A3422" s="101"/>
    </row>
    <row r="3423" spans="1:1" x14ac:dyDescent="0.25">
      <c r="A3423" s="101"/>
    </row>
    <row r="3424" spans="1:1" x14ac:dyDescent="0.25">
      <c r="A3424" s="101"/>
    </row>
    <row r="3425" spans="1:1" x14ac:dyDescent="0.25">
      <c r="A3425" s="101"/>
    </row>
    <row r="3426" spans="1:1" x14ac:dyDescent="0.25">
      <c r="A3426" s="101"/>
    </row>
    <row r="3427" spans="1:1" x14ac:dyDescent="0.25">
      <c r="A3427" s="101"/>
    </row>
    <row r="3428" spans="1:1" x14ac:dyDescent="0.25">
      <c r="A3428" s="101"/>
    </row>
    <row r="3429" spans="1:1" x14ac:dyDescent="0.25">
      <c r="A3429" s="101"/>
    </row>
    <row r="3430" spans="1:1" x14ac:dyDescent="0.25">
      <c r="A3430" s="101"/>
    </row>
    <row r="3431" spans="1:1" x14ac:dyDescent="0.25">
      <c r="A3431" s="101"/>
    </row>
    <row r="3432" spans="1:1" x14ac:dyDescent="0.25">
      <c r="A3432" s="101"/>
    </row>
    <row r="3433" spans="1:1" x14ac:dyDescent="0.25">
      <c r="A3433" s="101"/>
    </row>
    <row r="3434" spans="1:1" x14ac:dyDescent="0.25">
      <c r="A3434" s="101"/>
    </row>
    <row r="3435" spans="1:1" x14ac:dyDescent="0.25">
      <c r="A3435" s="101"/>
    </row>
    <row r="3436" spans="1:1" x14ac:dyDescent="0.25">
      <c r="A3436" s="101"/>
    </row>
    <row r="3437" spans="1:1" x14ac:dyDescent="0.25">
      <c r="A3437" s="101"/>
    </row>
    <row r="3438" spans="1:1" x14ac:dyDescent="0.25">
      <c r="A3438" s="101"/>
    </row>
    <row r="3439" spans="1:1" x14ac:dyDescent="0.25">
      <c r="A3439" s="101"/>
    </row>
    <row r="3440" spans="1:1" x14ac:dyDescent="0.25">
      <c r="A3440" s="101"/>
    </row>
    <row r="3441" spans="1:1" x14ac:dyDescent="0.25">
      <c r="A3441" s="101"/>
    </row>
    <row r="3442" spans="1:1" x14ac:dyDescent="0.25">
      <c r="A3442" s="101"/>
    </row>
    <row r="3443" spans="1:1" x14ac:dyDescent="0.25">
      <c r="A3443" s="101"/>
    </row>
    <row r="3444" spans="1:1" x14ac:dyDescent="0.25">
      <c r="A3444" s="101"/>
    </row>
    <row r="3445" spans="1:1" x14ac:dyDescent="0.25">
      <c r="A3445" s="101"/>
    </row>
    <row r="3446" spans="1:1" x14ac:dyDescent="0.25">
      <c r="A3446" s="101"/>
    </row>
    <row r="3447" spans="1:1" x14ac:dyDescent="0.25">
      <c r="A3447" s="101"/>
    </row>
    <row r="3448" spans="1:1" x14ac:dyDescent="0.25">
      <c r="A3448" s="101"/>
    </row>
    <row r="3449" spans="1:1" x14ac:dyDescent="0.25">
      <c r="A3449" s="101"/>
    </row>
    <row r="3450" spans="1:1" x14ac:dyDescent="0.25">
      <c r="A3450" s="101"/>
    </row>
    <row r="3451" spans="1:1" x14ac:dyDescent="0.25">
      <c r="A3451" s="101"/>
    </row>
    <row r="3452" spans="1:1" x14ac:dyDescent="0.25">
      <c r="A3452" s="101"/>
    </row>
    <row r="3453" spans="1:1" x14ac:dyDescent="0.25">
      <c r="A3453" s="101"/>
    </row>
    <row r="3454" spans="1:1" x14ac:dyDescent="0.25">
      <c r="A3454" s="101"/>
    </row>
    <row r="3455" spans="1:1" x14ac:dyDescent="0.25">
      <c r="A3455" s="101"/>
    </row>
    <row r="3456" spans="1:1" x14ac:dyDescent="0.25">
      <c r="A3456" s="101"/>
    </row>
    <row r="3457" spans="1:1" x14ac:dyDescent="0.25">
      <c r="A3457" s="101"/>
    </row>
    <row r="3458" spans="1:1" x14ac:dyDescent="0.25">
      <c r="A3458" s="101"/>
    </row>
    <row r="3459" spans="1:1" x14ac:dyDescent="0.25">
      <c r="A3459" s="101"/>
    </row>
    <row r="3460" spans="1:1" x14ac:dyDescent="0.25">
      <c r="A3460" s="101"/>
    </row>
    <row r="3461" spans="1:1" x14ac:dyDescent="0.25">
      <c r="A3461" s="101"/>
    </row>
    <row r="3462" spans="1:1" x14ac:dyDescent="0.25">
      <c r="A3462" s="101"/>
    </row>
    <row r="3463" spans="1:1" x14ac:dyDescent="0.25">
      <c r="A3463" s="101"/>
    </row>
    <row r="3464" spans="1:1" x14ac:dyDescent="0.25">
      <c r="A3464" s="101"/>
    </row>
    <row r="3465" spans="1:1" x14ac:dyDescent="0.25">
      <c r="A3465" s="101"/>
    </row>
    <row r="3466" spans="1:1" x14ac:dyDescent="0.25">
      <c r="A3466" s="101"/>
    </row>
    <row r="3467" spans="1:1" x14ac:dyDescent="0.25">
      <c r="A3467" s="101"/>
    </row>
    <row r="3468" spans="1:1" x14ac:dyDescent="0.25">
      <c r="A3468" s="101"/>
    </row>
    <row r="3469" spans="1:1" x14ac:dyDescent="0.25">
      <c r="A3469" s="101"/>
    </row>
    <row r="3470" spans="1:1" x14ac:dyDescent="0.25">
      <c r="A3470" s="101"/>
    </row>
    <row r="3471" spans="1:1" x14ac:dyDescent="0.25">
      <c r="A3471" s="101"/>
    </row>
    <row r="3472" spans="1:1" x14ac:dyDescent="0.25">
      <c r="A3472" s="101"/>
    </row>
    <row r="3473" spans="1:1" x14ac:dyDescent="0.25">
      <c r="A3473" s="101"/>
    </row>
    <row r="3474" spans="1:1" x14ac:dyDescent="0.25">
      <c r="A3474" s="101"/>
    </row>
    <row r="3475" spans="1:1" x14ac:dyDescent="0.25">
      <c r="A3475" s="101"/>
    </row>
    <row r="3476" spans="1:1" x14ac:dyDescent="0.25">
      <c r="A3476" s="101"/>
    </row>
    <row r="3477" spans="1:1" x14ac:dyDescent="0.25">
      <c r="A3477" s="101"/>
    </row>
    <row r="3478" spans="1:1" x14ac:dyDescent="0.25">
      <c r="A3478" s="101"/>
    </row>
    <row r="3479" spans="1:1" x14ac:dyDescent="0.25">
      <c r="A3479" s="101"/>
    </row>
    <row r="3480" spans="1:1" x14ac:dyDescent="0.25">
      <c r="A3480" s="101"/>
    </row>
    <row r="3481" spans="1:1" x14ac:dyDescent="0.25">
      <c r="A3481" s="101"/>
    </row>
    <row r="3482" spans="1:1" x14ac:dyDescent="0.25">
      <c r="A3482" s="101"/>
    </row>
    <row r="3483" spans="1:1" x14ac:dyDescent="0.25">
      <c r="A3483" s="101"/>
    </row>
    <row r="3484" spans="1:1" x14ac:dyDescent="0.25">
      <c r="A3484" s="101"/>
    </row>
    <row r="3485" spans="1:1" x14ac:dyDescent="0.25">
      <c r="A3485" s="101"/>
    </row>
    <row r="3486" spans="1:1" x14ac:dyDescent="0.25">
      <c r="A3486" s="101"/>
    </row>
    <row r="3487" spans="1:1" x14ac:dyDescent="0.25">
      <c r="A3487" s="101"/>
    </row>
    <row r="3488" spans="1:1" x14ac:dyDescent="0.25">
      <c r="A3488" s="101"/>
    </row>
    <row r="3489" spans="1:1" x14ac:dyDescent="0.25">
      <c r="A3489" s="101"/>
    </row>
    <row r="3490" spans="1:1" x14ac:dyDescent="0.25">
      <c r="A3490" s="101"/>
    </row>
    <row r="3491" spans="1:1" x14ac:dyDescent="0.25">
      <c r="A3491" s="101"/>
    </row>
    <row r="3492" spans="1:1" x14ac:dyDescent="0.25">
      <c r="A3492" s="101"/>
    </row>
    <row r="3493" spans="1:1" x14ac:dyDescent="0.25">
      <c r="A3493" s="101"/>
    </row>
    <row r="3494" spans="1:1" x14ac:dyDescent="0.25">
      <c r="A3494" s="101"/>
    </row>
    <row r="3495" spans="1:1" x14ac:dyDescent="0.25">
      <c r="A3495" s="101"/>
    </row>
    <row r="3496" spans="1:1" x14ac:dyDescent="0.25">
      <c r="A3496" s="101"/>
    </row>
    <row r="3497" spans="1:1" x14ac:dyDescent="0.25">
      <c r="A3497" s="101"/>
    </row>
    <row r="3498" spans="1:1" x14ac:dyDescent="0.25">
      <c r="A3498" s="101"/>
    </row>
    <row r="3499" spans="1:1" x14ac:dyDescent="0.25">
      <c r="A3499" s="101"/>
    </row>
    <row r="3500" spans="1:1" x14ac:dyDescent="0.25">
      <c r="A3500" s="101"/>
    </row>
    <row r="3501" spans="1:1" x14ac:dyDescent="0.25">
      <c r="A3501" s="101"/>
    </row>
    <row r="3502" spans="1:1" x14ac:dyDescent="0.25">
      <c r="A3502" s="101"/>
    </row>
    <row r="3503" spans="1:1" x14ac:dyDescent="0.25">
      <c r="A3503" s="101"/>
    </row>
    <row r="3504" spans="1:1" x14ac:dyDescent="0.25">
      <c r="A3504" s="101"/>
    </row>
    <row r="3505" spans="1:1" x14ac:dyDescent="0.25">
      <c r="A3505" s="101"/>
    </row>
    <row r="3506" spans="1:1" x14ac:dyDescent="0.25">
      <c r="A3506" s="101"/>
    </row>
    <row r="3507" spans="1:1" x14ac:dyDescent="0.25">
      <c r="A3507" s="101"/>
    </row>
    <row r="3508" spans="1:1" x14ac:dyDescent="0.25">
      <c r="A3508" s="101"/>
    </row>
    <row r="3509" spans="1:1" x14ac:dyDescent="0.25">
      <c r="A3509" s="101"/>
    </row>
    <row r="3510" spans="1:1" x14ac:dyDescent="0.25">
      <c r="A3510" s="101"/>
    </row>
    <row r="3511" spans="1:1" x14ac:dyDescent="0.25">
      <c r="A3511" s="101"/>
    </row>
    <row r="3512" spans="1:1" x14ac:dyDescent="0.25">
      <c r="A3512" s="101"/>
    </row>
    <row r="3513" spans="1:1" x14ac:dyDescent="0.25">
      <c r="A3513" s="101"/>
    </row>
    <row r="3514" spans="1:1" x14ac:dyDescent="0.25">
      <c r="A3514" s="101"/>
    </row>
    <row r="3515" spans="1:1" x14ac:dyDescent="0.25">
      <c r="A3515" s="101"/>
    </row>
    <row r="3516" spans="1:1" x14ac:dyDescent="0.25">
      <c r="A3516" s="101"/>
    </row>
    <row r="3517" spans="1:1" x14ac:dyDescent="0.25">
      <c r="A3517" s="101"/>
    </row>
    <row r="3518" spans="1:1" x14ac:dyDescent="0.25">
      <c r="A3518" s="101"/>
    </row>
    <row r="3519" spans="1:1" x14ac:dyDescent="0.25">
      <c r="A3519" s="101"/>
    </row>
    <row r="3520" spans="1:1" x14ac:dyDescent="0.25">
      <c r="A3520" s="101"/>
    </row>
    <row r="3521" spans="1:1" x14ac:dyDescent="0.25">
      <c r="A3521" s="101"/>
    </row>
    <row r="3522" spans="1:1" x14ac:dyDescent="0.25">
      <c r="A3522" s="101"/>
    </row>
    <row r="3523" spans="1:1" x14ac:dyDescent="0.25">
      <c r="A3523" s="101"/>
    </row>
    <row r="3524" spans="1:1" x14ac:dyDescent="0.25">
      <c r="A3524" s="101"/>
    </row>
    <row r="3525" spans="1:1" x14ac:dyDescent="0.25">
      <c r="A3525" s="101"/>
    </row>
    <row r="3526" spans="1:1" x14ac:dyDescent="0.25">
      <c r="A3526" s="101"/>
    </row>
    <row r="3527" spans="1:1" x14ac:dyDescent="0.25">
      <c r="A3527" s="101"/>
    </row>
    <row r="3528" spans="1:1" x14ac:dyDescent="0.25">
      <c r="A3528" s="101"/>
    </row>
    <row r="3529" spans="1:1" x14ac:dyDescent="0.25">
      <c r="A3529" s="101"/>
    </row>
    <row r="3530" spans="1:1" x14ac:dyDescent="0.25">
      <c r="A3530" s="101"/>
    </row>
    <row r="3531" spans="1:1" x14ac:dyDescent="0.25">
      <c r="A3531" s="101"/>
    </row>
    <row r="3532" spans="1:1" x14ac:dyDescent="0.25">
      <c r="A3532" s="101"/>
    </row>
    <row r="3533" spans="1:1" x14ac:dyDescent="0.25">
      <c r="A3533" s="101"/>
    </row>
    <row r="3534" spans="1:1" x14ac:dyDescent="0.25">
      <c r="A3534" s="101"/>
    </row>
    <row r="3535" spans="1:1" x14ac:dyDescent="0.25">
      <c r="A3535" s="101"/>
    </row>
    <row r="3536" spans="1:1" x14ac:dyDescent="0.25">
      <c r="A3536" s="101"/>
    </row>
    <row r="3537" spans="1:1" x14ac:dyDescent="0.25">
      <c r="A3537" s="101"/>
    </row>
    <row r="3538" spans="1:1" x14ac:dyDescent="0.25">
      <c r="A3538" s="101"/>
    </row>
    <row r="3539" spans="1:1" x14ac:dyDescent="0.25">
      <c r="A3539" s="101"/>
    </row>
    <row r="3540" spans="1:1" x14ac:dyDescent="0.25">
      <c r="A3540" s="101"/>
    </row>
    <row r="3541" spans="1:1" x14ac:dyDescent="0.25">
      <c r="A3541" s="101"/>
    </row>
    <row r="3542" spans="1:1" x14ac:dyDescent="0.25">
      <c r="A3542" s="101"/>
    </row>
    <row r="3543" spans="1:1" x14ac:dyDescent="0.25">
      <c r="A3543" s="101"/>
    </row>
    <row r="3544" spans="1:1" x14ac:dyDescent="0.25">
      <c r="A3544" s="101"/>
    </row>
    <row r="3545" spans="1:1" x14ac:dyDescent="0.25">
      <c r="A3545" s="101"/>
    </row>
    <row r="3546" spans="1:1" x14ac:dyDescent="0.25">
      <c r="A3546" s="101"/>
    </row>
    <row r="3547" spans="1:1" x14ac:dyDescent="0.25">
      <c r="A3547" s="101"/>
    </row>
    <row r="3548" spans="1:1" x14ac:dyDescent="0.25">
      <c r="A3548" s="101"/>
    </row>
    <row r="3549" spans="1:1" x14ac:dyDescent="0.25">
      <c r="A3549" s="101"/>
    </row>
    <row r="3550" spans="1:1" x14ac:dyDescent="0.25">
      <c r="A3550" s="101"/>
    </row>
    <row r="3551" spans="1:1" x14ac:dyDescent="0.25">
      <c r="A3551" s="101"/>
    </row>
    <row r="3552" spans="1:1" x14ac:dyDescent="0.25">
      <c r="A3552" s="101"/>
    </row>
    <row r="3553" spans="1:1" x14ac:dyDescent="0.25">
      <c r="A3553" s="101"/>
    </row>
    <row r="3554" spans="1:1" x14ac:dyDescent="0.25">
      <c r="A3554" s="101"/>
    </row>
    <row r="3555" spans="1:1" x14ac:dyDescent="0.25">
      <c r="A3555" s="101"/>
    </row>
    <row r="3556" spans="1:1" x14ac:dyDescent="0.25">
      <c r="A3556" s="101"/>
    </row>
    <row r="3557" spans="1:1" x14ac:dyDescent="0.25">
      <c r="A3557" s="101"/>
    </row>
    <row r="3558" spans="1:1" x14ac:dyDescent="0.25">
      <c r="A3558" s="101"/>
    </row>
    <row r="3559" spans="1:1" x14ac:dyDescent="0.25">
      <c r="A3559" s="101"/>
    </row>
    <row r="3560" spans="1:1" x14ac:dyDescent="0.25">
      <c r="A3560" s="101"/>
    </row>
    <row r="3561" spans="1:1" x14ac:dyDescent="0.25">
      <c r="A3561" s="101"/>
    </row>
    <row r="3562" spans="1:1" x14ac:dyDescent="0.25">
      <c r="A3562" s="101"/>
    </row>
    <row r="3563" spans="1:1" x14ac:dyDescent="0.25">
      <c r="A3563" s="101"/>
    </row>
    <row r="3564" spans="1:1" x14ac:dyDescent="0.25">
      <c r="A3564" s="101"/>
    </row>
    <row r="3565" spans="1:1" x14ac:dyDescent="0.25">
      <c r="A3565" s="101"/>
    </row>
    <row r="3566" spans="1:1" x14ac:dyDescent="0.25">
      <c r="A3566" s="101"/>
    </row>
    <row r="3567" spans="1:1" x14ac:dyDescent="0.25">
      <c r="A3567" s="101"/>
    </row>
    <row r="3568" spans="1:1" x14ac:dyDescent="0.25">
      <c r="A3568" s="101"/>
    </row>
    <row r="3569" spans="1:1" x14ac:dyDescent="0.25">
      <c r="A3569" s="101"/>
    </row>
    <row r="3570" spans="1:1" x14ac:dyDescent="0.25">
      <c r="A3570" s="101"/>
    </row>
    <row r="3571" spans="1:1" x14ac:dyDescent="0.25">
      <c r="A3571" s="101"/>
    </row>
    <row r="3572" spans="1:1" x14ac:dyDescent="0.25">
      <c r="A3572" s="101"/>
    </row>
    <row r="3573" spans="1:1" x14ac:dyDescent="0.25">
      <c r="A3573" s="101"/>
    </row>
    <row r="3574" spans="1:1" x14ac:dyDescent="0.25">
      <c r="A3574" s="101"/>
    </row>
    <row r="3575" spans="1:1" x14ac:dyDescent="0.25">
      <c r="A3575" s="101"/>
    </row>
    <row r="3576" spans="1:1" x14ac:dyDescent="0.25">
      <c r="A3576" s="101"/>
    </row>
    <row r="3577" spans="1:1" x14ac:dyDescent="0.25">
      <c r="A3577" s="101"/>
    </row>
    <row r="3578" spans="1:1" x14ac:dyDescent="0.25">
      <c r="A3578" s="101"/>
    </row>
    <row r="3579" spans="1:1" x14ac:dyDescent="0.25">
      <c r="A3579" s="101"/>
    </row>
    <row r="3580" spans="1:1" x14ac:dyDescent="0.25">
      <c r="A3580" s="101"/>
    </row>
    <row r="3581" spans="1:1" x14ac:dyDescent="0.25">
      <c r="A3581" s="101"/>
    </row>
    <row r="3582" spans="1:1" x14ac:dyDescent="0.25">
      <c r="A3582" s="101"/>
    </row>
    <row r="3583" spans="1:1" x14ac:dyDescent="0.25">
      <c r="A3583" s="101"/>
    </row>
    <row r="3584" spans="1:1" x14ac:dyDescent="0.25">
      <c r="A3584" s="101"/>
    </row>
    <row r="3585" spans="1:1" x14ac:dyDescent="0.25">
      <c r="A3585" s="101"/>
    </row>
    <row r="3586" spans="1:1" x14ac:dyDescent="0.25">
      <c r="A3586" s="101"/>
    </row>
    <row r="3587" spans="1:1" x14ac:dyDescent="0.25">
      <c r="A3587" s="101"/>
    </row>
    <row r="3588" spans="1:1" x14ac:dyDescent="0.25">
      <c r="A3588" s="101"/>
    </row>
    <row r="3589" spans="1:1" x14ac:dyDescent="0.25">
      <c r="A3589" s="101"/>
    </row>
    <row r="3590" spans="1:1" x14ac:dyDescent="0.25">
      <c r="A3590" s="101"/>
    </row>
    <row r="3591" spans="1:1" x14ac:dyDescent="0.25">
      <c r="A3591" s="101"/>
    </row>
    <row r="3592" spans="1:1" x14ac:dyDescent="0.25">
      <c r="A3592" s="101"/>
    </row>
    <row r="3593" spans="1:1" x14ac:dyDescent="0.25">
      <c r="A3593" s="101"/>
    </row>
    <row r="3594" spans="1:1" x14ac:dyDescent="0.25">
      <c r="A3594" s="101"/>
    </row>
    <row r="3595" spans="1:1" x14ac:dyDescent="0.25">
      <c r="A3595" s="101"/>
    </row>
    <row r="3596" spans="1:1" x14ac:dyDescent="0.25">
      <c r="A3596" s="101"/>
    </row>
    <row r="3597" spans="1:1" x14ac:dyDescent="0.25">
      <c r="A3597" s="101"/>
    </row>
    <row r="3598" spans="1:1" x14ac:dyDescent="0.25">
      <c r="A3598" s="101"/>
    </row>
    <row r="3599" spans="1:1" x14ac:dyDescent="0.25">
      <c r="A3599" s="101"/>
    </row>
    <row r="3600" spans="1:1" x14ac:dyDescent="0.25">
      <c r="A3600" s="101"/>
    </row>
    <row r="3601" spans="1:1" x14ac:dyDescent="0.25">
      <c r="A3601" s="101"/>
    </row>
    <row r="3602" spans="1:1" x14ac:dyDescent="0.25">
      <c r="A3602" s="101"/>
    </row>
    <row r="3603" spans="1:1" x14ac:dyDescent="0.25">
      <c r="A3603" s="101"/>
    </row>
    <row r="3604" spans="1:1" x14ac:dyDescent="0.25">
      <c r="A3604" s="101"/>
    </row>
    <row r="3605" spans="1:1" x14ac:dyDescent="0.25">
      <c r="A3605" s="101"/>
    </row>
    <row r="3606" spans="1:1" x14ac:dyDescent="0.25">
      <c r="A3606" s="101"/>
    </row>
    <row r="3607" spans="1:1" x14ac:dyDescent="0.25">
      <c r="A3607" s="101"/>
    </row>
    <row r="3608" spans="1:1" x14ac:dyDescent="0.25">
      <c r="A3608" s="101"/>
    </row>
    <row r="3609" spans="1:1" x14ac:dyDescent="0.25">
      <c r="A3609" s="101"/>
    </row>
    <row r="3610" spans="1:1" x14ac:dyDescent="0.25">
      <c r="A3610" s="101"/>
    </row>
    <row r="3611" spans="1:1" x14ac:dyDescent="0.25">
      <c r="A3611" s="101"/>
    </row>
    <row r="3612" spans="1:1" x14ac:dyDescent="0.25">
      <c r="A3612" s="101"/>
    </row>
    <row r="3613" spans="1:1" x14ac:dyDescent="0.25">
      <c r="A3613" s="101"/>
    </row>
    <row r="3614" spans="1:1" x14ac:dyDescent="0.25">
      <c r="A3614" s="101"/>
    </row>
    <row r="3615" spans="1:1" x14ac:dyDescent="0.25">
      <c r="A3615" s="101"/>
    </row>
    <row r="3616" spans="1:1" x14ac:dyDescent="0.25">
      <c r="A3616" s="101"/>
    </row>
    <row r="3617" spans="1:1" x14ac:dyDescent="0.25">
      <c r="A3617" s="101"/>
    </row>
    <row r="3618" spans="1:1" x14ac:dyDescent="0.25">
      <c r="A3618" s="101"/>
    </row>
    <row r="3619" spans="1:1" x14ac:dyDescent="0.25">
      <c r="A3619" s="101"/>
    </row>
    <row r="3620" spans="1:1" x14ac:dyDescent="0.25">
      <c r="A3620" s="101"/>
    </row>
    <row r="3621" spans="1:1" x14ac:dyDescent="0.25">
      <c r="A3621" s="101"/>
    </row>
    <row r="3622" spans="1:1" x14ac:dyDescent="0.25">
      <c r="A3622" s="101"/>
    </row>
    <row r="3623" spans="1:1" x14ac:dyDescent="0.25">
      <c r="A3623" s="101"/>
    </row>
    <row r="3624" spans="1:1" x14ac:dyDescent="0.25">
      <c r="A3624" s="101"/>
    </row>
    <row r="3625" spans="1:1" x14ac:dyDescent="0.25">
      <c r="A3625" s="101"/>
    </row>
    <row r="3626" spans="1:1" x14ac:dyDescent="0.25">
      <c r="A3626" s="101"/>
    </row>
    <row r="3627" spans="1:1" x14ac:dyDescent="0.25">
      <c r="A3627" s="101"/>
    </row>
    <row r="3628" spans="1:1" x14ac:dyDescent="0.25">
      <c r="A3628" s="101"/>
    </row>
    <row r="3629" spans="1:1" x14ac:dyDescent="0.25">
      <c r="A3629" s="101"/>
    </row>
    <row r="3630" spans="1:1" x14ac:dyDescent="0.25">
      <c r="A3630" s="101"/>
    </row>
    <row r="3631" spans="1:1" x14ac:dyDescent="0.25">
      <c r="A3631" s="101"/>
    </row>
    <row r="3632" spans="1:1" x14ac:dyDescent="0.25">
      <c r="A3632" s="101"/>
    </row>
    <row r="3633" spans="1:1" x14ac:dyDescent="0.25">
      <c r="A3633" s="101"/>
    </row>
    <row r="3634" spans="1:1" x14ac:dyDescent="0.25">
      <c r="A3634" s="101"/>
    </row>
    <row r="3635" spans="1:1" x14ac:dyDescent="0.25">
      <c r="A3635" s="101"/>
    </row>
    <row r="3636" spans="1:1" x14ac:dyDescent="0.25">
      <c r="A3636" s="101"/>
    </row>
    <row r="3637" spans="1:1" x14ac:dyDescent="0.25">
      <c r="A3637" s="101"/>
    </row>
    <row r="3638" spans="1:1" x14ac:dyDescent="0.25">
      <c r="A3638" s="101"/>
    </row>
    <row r="3639" spans="1:1" x14ac:dyDescent="0.25">
      <c r="A3639" s="101"/>
    </row>
    <row r="3640" spans="1:1" x14ac:dyDescent="0.25">
      <c r="A3640" s="101"/>
    </row>
    <row r="3641" spans="1:1" x14ac:dyDescent="0.25">
      <c r="A3641" s="101"/>
    </row>
    <row r="3642" spans="1:1" x14ac:dyDescent="0.25">
      <c r="A3642" s="101"/>
    </row>
    <row r="3643" spans="1:1" x14ac:dyDescent="0.25">
      <c r="A3643" s="101"/>
    </row>
    <row r="3644" spans="1:1" x14ac:dyDescent="0.25">
      <c r="A3644" s="101"/>
    </row>
    <row r="3645" spans="1:1" x14ac:dyDescent="0.25">
      <c r="A3645" s="101"/>
    </row>
    <row r="3646" spans="1:1" x14ac:dyDescent="0.25">
      <c r="A3646" s="101"/>
    </row>
    <row r="3647" spans="1:1" x14ac:dyDescent="0.25">
      <c r="A3647" s="101"/>
    </row>
    <row r="3648" spans="1:1" x14ac:dyDescent="0.25">
      <c r="A3648" s="101"/>
    </row>
    <row r="3649" spans="1:1" x14ac:dyDescent="0.25">
      <c r="A3649" s="101"/>
    </row>
    <row r="3650" spans="1:1" x14ac:dyDescent="0.25">
      <c r="A3650" s="101"/>
    </row>
    <row r="3651" spans="1:1" x14ac:dyDescent="0.25">
      <c r="A3651" s="101"/>
    </row>
    <row r="3652" spans="1:1" x14ac:dyDescent="0.25">
      <c r="A3652" s="101"/>
    </row>
    <row r="3653" spans="1:1" x14ac:dyDescent="0.25">
      <c r="A3653" s="101"/>
    </row>
    <row r="3654" spans="1:1" x14ac:dyDescent="0.25">
      <c r="A3654" s="101"/>
    </row>
    <row r="3655" spans="1:1" x14ac:dyDescent="0.25">
      <c r="A3655" s="101"/>
    </row>
    <row r="3656" spans="1:1" x14ac:dyDescent="0.25">
      <c r="A3656" s="101"/>
    </row>
    <row r="3657" spans="1:1" x14ac:dyDescent="0.25">
      <c r="A3657" s="101"/>
    </row>
    <row r="3658" spans="1:1" x14ac:dyDescent="0.25">
      <c r="A3658" s="101"/>
    </row>
    <row r="3659" spans="1:1" x14ac:dyDescent="0.25">
      <c r="A3659" s="101"/>
    </row>
    <row r="3660" spans="1:1" x14ac:dyDescent="0.25">
      <c r="A3660" s="101"/>
    </row>
    <row r="3661" spans="1:1" x14ac:dyDescent="0.25">
      <c r="A3661" s="101"/>
    </row>
    <row r="3662" spans="1:1" x14ac:dyDescent="0.25">
      <c r="A3662" s="101"/>
    </row>
    <row r="3663" spans="1:1" x14ac:dyDescent="0.25">
      <c r="A3663" s="101"/>
    </row>
    <row r="3664" spans="1:1" x14ac:dyDescent="0.25">
      <c r="A3664" s="101"/>
    </row>
    <row r="3665" spans="1:1" x14ac:dyDescent="0.25">
      <c r="A3665" s="101"/>
    </row>
    <row r="3666" spans="1:1" x14ac:dyDescent="0.25">
      <c r="A3666" s="101"/>
    </row>
    <row r="3667" spans="1:1" x14ac:dyDescent="0.25">
      <c r="A3667" s="101"/>
    </row>
    <row r="3668" spans="1:1" x14ac:dyDescent="0.25">
      <c r="A3668" s="101"/>
    </row>
    <row r="3669" spans="1:1" x14ac:dyDescent="0.25">
      <c r="A3669" s="101"/>
    </row>
    <row r="3670" spans="1:1" x14ac:dyDescent="0.25">
      <c r="A3670" s="101"/>
    </row>
    <row r="3671" spans="1:1" x14ac:dyDescent="0.25">
      <c r="A3671" s="101"/>
    </row>
    <row r="3672" spans="1:1" x14ac:dyDescent="0.25">
      <c r="A3672" s="101"/>
    </row>
    <row r="3673" spans="1:1" x14ac:dyDescent="0.25">
      <c r="A3673" s="101"/>
    </row>
    <row r="3674" spans="1:1" x14ac:dyDescent="0.25">
      <c r="A3674" s="101"/>
    </row>
    <row r="3675" spans="1:1" x14ac:dyDescent="0.25">
      <c r="A3675" s="101"/>
    </row>
    <row r="3676" spans="1:1" x14ac:dyDescent="0.25">
      <c r="A3676" s="101"/>
    </row>
    <row r="3677" spans="1:1" x14ac:dyDescent="0.25">
      <c r="A3677" s="101"/>
    </row>
    <row r="3678" spans="1:1" x14ac:dyDescent="0.25">
      <c r="A3678" s="101"/>
    </row>
    <row r="3679" spans="1:1" x14ac:dyDescent="0.25">
      <c r="A3679" s="101"/>
    </row>
    <row r="3680" spans="1:1" x14ac:dyDescent="0.25">
      <c r="A3680" s="101"/>
    </row>
    <row r="3681" spans="1:1" x14ac:dyDescent="0.25">
      <c r="A3681" s="101"/>
    </row>
    <row r="3682" spans="1:1" x14ac:dyDescent="0.25">
      <c r="A3682" s="101"/>
    </row>
    <row r="3683" spans="1:1" x14ac:dyDescent="0.25">
      <c r="A3683" s="101"/>
    </row>
    <row r="3684" spans="1:1" x14ac:dyDescent="0.25">
      <c r="A3684" s="101"/>
    </row>
    <row r="3685" spans="1:1" x14ac:dyDescent="0.25">
      <c r="A3685" s="101"/>
    </row>
    <row r="3686" spans="1:1" x14ac:dyDescent="0.25">
      <c r="A3686" s="101"/>
    </row>
    <row r="3687" spans="1:1" x14ac:dyDescent="0.25">
      <c r="A3687" s="101"/>
    </row>
    <row r="3688" spans="1:1" x14ac:dyDescent="0.25">
      <c r="A3688" s="101"/>
    </row>
    <row r="3689" spans="1:1" x14ac:dyDescent="0.25">
      <c r="A3689" s="101"/>
    </row>
    <row r="3690" spans="1:1" x14ac:dyDescent="0.25">
      <c r="A3690" s="101"/>
    </row>
    <row r="3691" spans="1:1" x14ac:dyDescent="0.25">
      <c r="A3691" s="101"/>
    </row>
    <row r="3692" spans="1:1" x14ac:dyDescent="0.25">
      <c r="A3692" s="101"/>
    </row>
    <row r="3693" spans="1:1" x14ac:dyDescent="0.25">
      <c r="A3693" s="101"/>
    </row>
    <row r="3694" spans="1:1" x14ac:dyDescent="0.25">
      <c r="A3694" s="101"/>
    </row>
    <row r="3695" spans="1:1" x14ac:dyDescent="0.25">
      <c r="A3695" s="101"/>
    </row>
    <row r="3696" spans="1:1" x14ac:dyDescent="0.25">
      <c r="A3696" s="101"/>
    </row>
    <row r="3697" spans="1:1" x14ac:dyDescent="0.25">
      <c r="A3697" s="101"/>
    </row>
    <row r="3698" spans="1:1" x14ac:dyDescent="0.25">
      <c r="A3698" s="101"/>
    </row>
    <row r="3699" spans="1:1" x14ac:dyDescent="0.25">
      <c r="A3699" s="101"/>
    </row>
    <row r="3700" spans="1:1" x14ac:dyDescent="0.25">
      <c r="A3700" s="101"/>
    </row>
    <row r="3701" spans="1:1" x14ac:dyDescent="0.25">
      <c r="A3701" s="101"/>
    </row>
    <row r="3702" spans="1:1" x14ac:dyDescent="0.25">
      <c r="A3702" s="101"/>
    </row>
    <row r="3703" spans="1:1" x14ac:dyDescent="0.25">
      <c r="A3703" s="101"/>
    </row>
    <row r="3704" spans="1:1" x14ac:dyDescent="0.25">
      <c r="A3704" s="101"/>
    </row>
    <row r="3705" spans="1:1" x14ac:dyDescent="0.25">
      <c r="A3705" s="101"/>
    </row>
    <row r="3706" spans="1:1" x14ac:dyDescent="0.25">
      <c r="A3706" s="101"/>
    </row>
    <row r="3707" spans="1:1" x14ac:dyDescent="0.25">
      <c r="A3707" s="101"/>
    </row>
    <row r="3708" spans="1:1" x14ac:dyDescent="0.25">
      <c r="A3708" s="101"/>
    </row>
    <row r="3709" spans="1:1" x14ac:dyDescent="0.25">
      <c r="A3709" s="101"/>
    </row>
    <row r="3710" spans="1:1" x14ac:dyDescent="0.25">
      <c r="A3710" s="101"/>
    </row>
    <row r="3711" spans="1:1" x14ac:dyDescent="0.25">
      <c r="A3711" s="101"/>
    </row>
    <row r="3712" spans="1:1" x14ac:dyDescent="0.25">
      <c r="A3712" s="101"/>
    </row>
    <row r="3713" spans="1:1" x14ac:dyDescent="0.25">
      <c r="A3713" s="101"/>
    </row>
    <row r="3714" spans="1:1" x14ac:dyDescent="0.25">
      <c r="A3714" s="101"/>
    </row>
    <row r="3715" spans="1:1" x14ac:dyDescent="0.25">
      <c r="A3715" s="101"/>
    </row>
    <row r="3716" spans="1:1" x14ac:dyDescent="0.25">
      <c r="A3716" s="101"/>
    </row>
    <row r="3717" spans="1:1" x14ac:dyDescent="0.25">
      <c r="A3717" s="101"/>
    </row>
    <row r="3718" spans="1:1" x14ac:dyDescent="0.25">
      <c r="A3718" s="101"/>
    </row>
    <row r="3719" spans="1:1" x14ac:dyDescent="0.25">
      <c r="A3719" s="101"/>
    </row>
    <row r="3720" spans="1:1" x14ac:dyDescent="0.25">
      <c r="A3720" s="101"/>
    </row>
    <row r="3721" spans="1:1" x14ac:dyDescent="0.25">
      <c r="A3721" s="101"/>
    </row>
    <row r="3722" spans="1:1" x14ac:dyDescent="0.25">
      <c r="A3722" s="101"/>
    </row>
    <row r="3723" spans="1:1" x14ac:dyDescent="0.25">
      <c r="A3723" s="101"/>
    </row>
    <row r="3724" spans="1:1" x14ac:dyDescent="0.25">
      <c r="A3724" s="101"/>
    </row>
    <row r="3725" spans="1:1" x14ac:dyDescent="0.25">
      <c r="A3725" s="101"/>
    </row>
    <row r="3726" spans="1:1" x14ac:dyDescent="0.25">
      <c r="A3726" s="101"/>
    </row>
    <row r="3727" spans="1:1" x14ac:dyDescent="0.25">
      <c r="A3727" s="101"/>
    </row>
    <row r="3728" spans="1:1" x14ac:dyDescent="0.25">
      <c r="A3728" s="101"/>
    </row>
    <row r="3729" spans="1:1" x14ac:dyDescent="0.25">
      <c r="A3729" s="101"/>
    </row>
    <row r="3730" spans="1:1" x14ac:dyDescent="0.25">
      <c r="A3730" s="101"/>
    </row>
    <row r="3731" spans="1:1" x14ac:dyDescent="0.25">
      <c r="A3731" s="101"/>
    </row>
    <row r="3732" spans="1:1" x14ac:dyDescent="0.25">
      <c r="A3732" s="101"/>
    </row>
    <row r="3733" spans="1:1" x14ac:dyDescent="0.25">
      <c r="A3733" s="101"/>
    </row>
    <row r="3734" spans="1:1" x14ac:dyDescent="0.25">
      <c r="A3734" s="101"/>
    </row>
    <row r="3735" spans="1:1" x14ac:dyDescent="0.25">
      <c r="A3735" s="101"/>
    </row>
    <row r="3736" spans="1:1" x14ac:dyDescent="0.25">
      <c r="A3736" s="101"/>
    </row>
    <row r="3737" spans="1:1" x14ac:dyDescent="0.25">
      <c r="A3737" s="101"/>
    </row>
    <row r="3738" spans="1:1" x14ac:dyDescent="0.25">
      <c r="A3738" s="101"/>
    </row>
    <row r="3739" spans="1:1" x14ac:dyDescent="0.25">
      <c r="A3739" s="101"/>
    </row>
    <row r="3740" spans="1:1" x14ac:dyDescent="0.25">
      <c r="A3740" s="101"/>
    </row>
    <row r="3741" spans="1:1" x14ac:dyDescent="0.25">
      <c r="A3741" s="101"/>
    </row>
    <row r="3742" spans="1:1" x14ac:dyDescent="0.25">
      <c r="A3742" s="101"/>
    </row>
    <row r="3743" spans="1:1" x14ac:dyDescent="0.25">
      <c r="A3743" s="101"/>
    </row>
    <row r="3744" spans="1:1" x14ac:dyDescent="0.25">
      <c r="A3744" s="101"/>
    </row>
    <row r="3745" spans="1:1" x14ac:dyDescent="0.25">
      <c r="A3745" s="101"/>
    </row>
    <row r="3746" spans="1:1" x14ac:dyDescent="0.25">
      <c r="A3746" s="101"/>
    </row>
    <row r="3747" spans="1:1" x14ac:dyDescent="0.25">
      <c r="A3747" s="101"/>
    </row>
    <row r="3748" spans="1:1" x14ac:dyDescent="0.25">
      <c r="A3748" s="101"/>
    </row>
    <row r="3749" spans="1:1" x14ac:dyDescent="0.25">
      <c r="A3749" s="101"/>
    </row>
    <row r="3750" spans="1:1" x14ac:dyDescent="0.25">
      <c r="A3750" s="101"/>
    </row>
    <row r="3751" spans="1:1" x14ac:dyDescent="0.25">
      <c r="A3751" s="101"/>
    </row>
    <row r="3752" spans="1:1" x14ac:dyDescent="0.25">
      <c r="A3752" s="101"/>
    </row>
    <row r="3753" spans="1:1" x14ac:dyDescent="0.25">
      <c r="A3753" s="101"/>
    </row>
    <row r="3754" spans="1:1" x14ac:dyDescent="0.25">
      <c r="A3754" s="101"/>
    </row>
    <row r="3755" spans="1:1" x14ac:dyDescent="0.25">
      <c r="A3755" s="101"/>
    </row>
    <row r="3756" spans="1:1" x14ac:dyDescent="0.25">
      <c r="A3756" s="101"/>
    </row>
    <row r="3757" spans="1:1" x14ac:dyDescent="0.25">
      <c r="A3757" s="101"/>
    </row>
    <row r="3758" spans="1:1" x14ac:dyDescent="0.25">
      <c r="A3758" s="101"/>
    </row>
    <row r="3759" spans="1:1" x14ac:dyDescent="0.25">
      <c r="A3759" s="101"/>
    </row>
    <row r="3760" spans="1:1" x14ac:dyDescent="0.25">
      <c r="A3760" s="101"/>
    </row>
    <row r="3761" spans="1:1" x14ac:dyDescent="0.25">
      <c r="A3761" s="101"/>
    </row>
    <row r="3762" spans="1:1" x14ac:dyDescent="0.25">
      <c r="A3762" s="101"/>
    </row>
    <row r="3763" spans="1:1" x14ac:dyDescent="0.25">
      <c r="A3763" s="101"/>
    </row>
    <row r="3764" spans="1:1" x14ac:dyDescent="0.25">
      <c r="A3764" s="101"/>
    </row>
    <row r="3765" spans="1:1" x14ac:dyDescent="0.25">
      <c r="A3765" s="101"/>
    </row>
    <row r="3766" spans="1:1" x14ac:dyDescent="0.25">
      <c r="A3766" s="101"/>
    </row>
    <row r="3767" spans="1:1" x14ac:dyDescent="0.25">
      <c r="A3767" s="101"/>
    </row>
    <row r="3768" spans="1:1" x14ac:dyDescent="0.25">
      <c r="A3768" s="101"/>
    </row>
    <row r="3769" spans="1:1" x14ac:dyDescent="0.25">
      <c r="A3769" s="101"/>
    </row>
    <row r="3770" spans="1:1" x14ac:dyDescent="0.25">
      <c r="A3770" s="101"/>
    </row>
    <row r="3771" spans="1:1" x14ac:dyDescent="0.25">
      <c r="A3771" s="101"/>
    </row>
    <row r="3772" spans="1:1" x14ac:dyDescent="0.25">
      <c r="A3772" s="101"/>
    </row>
    <row r="3773" spans="1:1" x14ac:dyDescent="0.25">
      <c r="A3773" s="101"/>
    </row>
    <row r="3774" spans="1:1" x14ac:dyDescent="0.25">
      <c r="A3774" s="101"/>
    </row>
    <row r="3775" spans="1:1" x14ac:dyDescent="0.25">
      <c r="A3775" s="101"/>
    </row>
    <row r="3776" spans="1:1" x14ac:dyDescent="0.25">
      <c r="A3776" s="101"/>
    </row>
    <row r="3777" spans="1:1" x14ac:dyDescent="0.25">
      <c r="A3777" s="101"/>
    </row>
    <row r="3778" spans="1:1" x14ac:dyDescent="0.25">
      <c r="A3778" s="101"/>
    </row>
    <row r="3779" spans="1:1" x14ac:dyDescent="0.25">
      <c r="A3779" s="101"/>
    </row>
    <row r="3780" spans="1:1" x14ac:dyDescent="0.25">
      <c r="A3780" s="101"/>
    </row>
    <row r="3781" spans="1:1" x14ac:dyDescent="0.25">
      <c r="A3781" s="101"/>
    </row>
    <row r="3782" spans="1:1" x14ac:dyDescent="0.25">
      <c r="A3782" s="101"/>
    </row>
    <row r="3783" spans="1:1" x14ac:dyDescent="0.25">
      <c r="A3783" s="101"/>
    </row>
    <row r="3784" spans="1:1" x14ac:dyDescent="0.25">
      <c r="A3784" s="101"/>
    </row>
    <row r="3785" spans="1:1" x14ac:dyDescent="0.25">
      <c r="A3785" s="101"/>
    </row>
    <row r="3786" spans="1:1" x14ac:dyDescent="0.25">
      <c r="A3786" s="101"/>
    </row>
    <row r="3787" spans="1:1" x14ac:dyDescent="0.25">
      <c r="A3787" s="101"/>
    </row>
    <row r="3788" spans="1:1" x14ac:dyDescent="0.25">
      <c r="A3788" s="101"/>
    </row>
    <row r="3789" spans="1:1" x14ac:dyDescent="0.25">
      <c r="A3789" s="101"/>
    </row>
    <row r="3790" spans="1:1" x14ac:dyDescent="0.25">
      <c r="A3790" s="101"/>
    </row>
    <row r="3791" spans="1:1" x14ac:dyDescent="0.25">
      <c r="A3791" s="101"/>
    </row>
    <row r="3792" spans="1:1" x14ac:dyDescent="0.25">
      <c r="A3792" s="101"/>
    </row>
    <row r="3793" spans="1:1" x14ac:dyDescent="0.25">
      <c r="A3793" s="101"/>
    </row>
    <row r="3794" spans="1:1" x14ac:dyDescent="0.25">
      <c r="A3794" s="101"/>
    </row>
    <row r="3795" spans="1:1" x14ac:dyDescent="0.25">
      <c r="A3795" s="101"/>
    </row>
    <row r="3796" spans="1:1" x14ac:dyDescent="0.25">
      <c r="A3796" s="101"/>
    </row>
    <row r="3797" spans="1:1" x14ac:dyDescent="0.25">
      <c r="A3797" s="101"/>
    </row>
    <row r="3798" spans="1:1" x14ac:dyDescent="0.25">
      <c r="A3798" s="101"/>
    </row>
    <row r="3799" spans="1:1" x14ac:dyDescent="0.25">
      <c r="A3799" s="101"/>
    </row>
    <row r="3800" spans="1:1" x14ac:dyDescent="0.25">
      <c r="A3800" s="101"/>
    </row>
    <row r="3801" spans="1:1" x14ac:dyDescent="0.25">
      <c r="A3801" s="101"/>
    </row>
    <row r="3802" spans="1:1" x14ac:dyDescent="0.25">
      <c r="A3802" s="101"/>
    </row>
    <row r="3803" spans="1:1" x14ac:dyDescent="0.25">
      <c r="A3803" s="101"/>
    </row>
    <row r="3804" spans="1:1" x14ac:dyDescent="0.25">
      <c r="A3804" s="101"/>
    </row>
    <row r="3805" spans="1:1" x14ac:dyDescent="0.25">
      <c r="A3805" s="101"/>
    </row>
    <row r="3806" spans="1:1" x14ac:dyDescent="0.25">
      <c r="A3806" s="101"/>
    </row>
    <row r="3807" spans="1:1" x14ac:dyDescent="0.25">
      <c r="A3807" s="101"/>
    </row>
    <row r="3808" spans="1:1" x14ac:dyDescent="0.25">
      <c r="A3808" s="101"/>
    </row>
    <row r="3809" spans="1:1" x14ac:dyDescent="0.25">
      <c r="A3809" s="101"/>
    </row>
    <row r="3810" spans="1:1" x14ac:dyDescent="0.25">
      <c r="A3810" s="101"/>
    </row>
    <row r="3811" spans="1:1" x14ac:dyDescent="0.25">
      <c r="A3811" s="101"/>
    </row>
    <row r="3812" spans="1:1" x14ac:dyDescent="0.25">
      <c r="A3812" s="101"/>
    </row>
    <row r="3813" spans="1:1" x14ac:dyDescent="0.25">
      <c r="A3813" s="101"/>
    </row>
    <row r="3814" spans="1:1" x14ac:dyDescent="0.25">
      <c r="A3814" s="101"/>
    </row>
    <row r="3815" spans="1:1" x14ac:dyDescent="0.25">
      <c r="A3815" s="101"/>
    </row>
    <row r="3816" spans="1:1" x14ac:dyDescent="0.25">
      <c r="A3816" s="101"/>
    </row>
    <row r="3817" spans="1:1" x14ac:dyDescent="0.25">
      <c r="A3817" s="101"/>
    </row>
    <row r="3818" spans="1:1" x14ac:dyDescent="0.25">
      <c r="A3818" s="101"/>
    </row>
    <row r="3819" spans="1:1" x14ac:dyDescent="0.25">
      <c r="A3819" s="101"/>
    </row>
    <row r="3820" spans="1:1" x14ac:dyDescent="0.25">
      <c r="A3820" s="101"/>
    </row>
    <row r="3821" spans="1:1" x14ac:dyDescent="0.25">
      <c r="A3821" s="101"/>
    </row>
    <row r="3822" spans="1:1" x14ac:dyDescent="0.25">
      <c r="A3822" s="101"/>
    </row>
    <row r="3823" spans="1:1" x14ac:dyDescent="0.25">
      <c r="A3823" s="101"/>
    </row>
    <row r="3824" spans="1:1" x14ac:dyDescent="0.25">
      <c r="A3824" s="101"/>
    </row>
    <row r="3825" spans="1:1" x14ac:dyDescent="0.25">
      <c r="A3825" s="101"/>
    </row>
    <row r="3826" spans="1:1" x14ac:dyDescent="0.25">
      <c r="A3826" s="101"/>
    </row>
    <row r="3827" spans="1:1" x14ac:dyDescent="0.25">
      <c r="A3827" s="101"/>
    </row>
    <row r="3828" spans="1:1" x14ac:dyDescent="0.25">
      <c r="A3828" s="101"/>
    </row>
    <row r="3829" spans="1:1" x14ac:dyDescent="0.25">
      <c r="A3829" s="101"/>
    </row>
    <row r="3830" spans="1:1" x14ac:dyDescent="0.25">
      <c r="A3830" s="101"/>
    </row>
    <row r="3831" spans="1:1" x14ac:dyDescent="0.25">
      <c r="A3831" s="101"/>
    </row>
    <row r="3832" spans="1:1" x14ac:dyDescent="0.25">
      <c r="A3832" s="101"/>
    </row>
    <row r="3833" spans="1:1" x14ac:dyDescent="0.25">
      <c r="A3833" s="101"/>
    </row>
    <row r="3834" spans="1:1" x14ac:dyDescent="0.25">
      <c r="A3834" s="101"/>
    </row>
    <row r="3835" spans="1:1" x14ac:dyDescent="0.25">
      <c r="A3835" s="101"/>
    </row>
    <row r="3836" spans="1:1" x14ac:dyDescent="0.25">
      <c r="A3836" s="101"/>
    </row>
    <row r="3837" spans="1:1" x14ac:dyDescent="0.25">
      <c r="A3837" s="101"/>
    </row>
    <row r="3838" spans="1:1" x14ac:dyDescent="0.25">
      <c r="A3838" s="101"/>
    </row>
    <row r="3839" spans="1:1" x14ac:dyDescent="0.25">
      <c r="A3839" s="101"/>
    </row>
    <row r="3840" spans="1:1" x14ac:dyDescent="0.25">
      <c r="A3840" s="101"/>
    </row>
    <row r="3841" spans="1:1" x14ac:dyDescent="0.25">
      <c r="A3841" s="101"/>
    </row>
    <row r="3842" spans="1:1" x14ac:dyDescent="0.25">
      <c r="A3842" s="101"/>
    </row>
    <row r="3843" spans="1:1" x14ac:dyDescent="0.25">
      <c r="A3843" s="101"/>
    </row>
    <row r="3844" spans="1:1" x14ac:dyDescent="0.25">
      <c r="A3844" s="101"/>
    </row>
    <row r="3845" spans="1:1" x14ac:dyDescent="0.25">
      <c r="A3845" s="101"/>
    </row>
    <row r="3846" spans="1:1" x14ac:dyDescent="0.25">
      <c r="A3846" s="101"/>
    </row>
    <row r="3847" spans="1:1" x14ac:dyDescent="0.25">
      <c r="A3847" s="101"/>
    </row>
    <row r="3848" spans="1:1" x14ac:dyDescent="0.25">
      <c r="A3848" s="101"/>
    </row>
    <row r="3849" spans="1:1" x14ac:dyDescent="0.25">
      <c r="A3849" s="101"/>
    </row>
    <row r="3850" spans="1:1" x14ac:dyDescent="0.25">
      <c r="A3850" s="101"/>
    </row>
    <row r="3851" spans="1:1" x14ac:dyDescent="0.25">
      <c r="A3851" s="101"/>
    </row>
    <row r="3852" spans="1:1" x14ac:dyDescent="0.25">
      <c r="A3852" s="101"/>
    </row>
    <row r="3853" spans="1:1" x14ac:dyDescent="0.25">
      <c r="A3853" s="101"/>
    </row>
    <row r="3854" spans="1:1" x14ac:dyDescent="0.25">
      <c r="A3854" s="101"/>
    </row>
    <row r="3855" spans="1:1" x14ac:dyDescent="0.25">
      <c r="A3855" s="101"/>
    </row>
    <row r="3856" spans="1:1" x14ac:dyDescent="0.25">
      <c r="A3856" s="101"/>
    </row>
    <row r="3857" spans="1:1" x14ac:dyDescent="0.25">
      <c r="A3857" s="101"/>
    </row>
    <row r="3858" spans="1:1" x14ac:dyDescent="0.25">
      <c r="A3858" s="101"/>
    </row>
    <row r="3859" spans="1:1" x14ac:dyDescent="0.25">
      <c r="A3859" s="101"/>
    </row>
    <row r="3860" spans="1:1" x14ac:dyDescent="0.25">
      <c r="A3860" s="101"/>
    </row>
    <row r="3861" spans="1:1" x14ac:dyDescent="0.25">
      <c r="A3861" s="101"/>
    </row>
    <row r="3862" spans="1:1" x14ac:dyDescent="0.25">
      <c r="A3862" s="101"/>
    </row>
    <row r="3863" spans="1:1" x14ac:dyDescent="0.25">
      <c r="A3863" s="101"/>
    </row>
    <row r="3864" spans="1:1" x14ac:dyDescent="0.25">
      <c r="A3864" s="101"/>
    </row>
    <row r="3865" spans="1:1" x14ac:dyDescent="0.25">
      <c r="A3865" s="101"/>
    </row>
    <row r="3866" spans="1:1" x14ac:dyDescent="0.25">
      <c r="A3866" s="101"/>
    </row>
    <row r="3867" spans="1:1" x14ac:dyDescent="0.25">
      <c r="A3867" s="101"/>
    </row>
    <row r="3868" spans="1:1" x14ac:dyDescent="0.25">
      <c r="A3868" s="101"/>
    </row>
    <row r="3869" spans="1:1" x14ac:dyDescent="0.25">
      <c r="A3869" s="101"/>
    </row>
    <row r="3870" spans="1:1" x14ac:dyDescent="0.25">
      <c r="A3870" s="101"/>
    </row>
    <row r="3871" spans="1:1" x14ac:dyDescent="0.25">
      <c r="A3871" s="101"/>
    </row>
    <row r="3872" spans="1:1" x14ac:dyDescent="0.25">
      <c r="A3872" s="101"/>
    </row>
    <row r="3873" spans="1:1" x14ac:dyDescent="0.25">
      <c r="A3873" s="101"/>
    </row>
    <row r="3874" spans="1:1" x14ac:dyDescent="0.25">
      <c r="A3874" s="101"/>
    </row>
    <row r="3875" spans="1:1" x14ac:dyDescent="0.25">
      <c r="A3875" s="101"/>
    </row>
    <row r="3876" spans="1:1" x14ac:dyDescent="0.25">
      <c r="A3876" s="101"/>
    </row>
    <row r="3877" spans="1:1" x14ac:dyDescent="0.25">
      <c r="A3877" s="101"/>
    </row>
    <row r="3878" spans="1:1" x14ac:dyDescent="0.25">
      <c r="A3878" s="101"/>
    </row>
    <row r="3879" spans="1:1" x14ac:dyDescent="0.25">
      <c r="A3879" s="101"/>
    </row>
    <row r="3880" spans="1:1" x14ac:dyDescent="0.25">
      <c r="A3880" s="101"/>
    </row>
    <row r="3881" spans="1:1" x14ac:dyDescent="0.25">
      <c r="A3881" s="101"/>
    </row>
    <row r="3882" spans="1:1" x14ac:dyDescent="0.25">
      <c r="A3882" s="101"/>
    </row>
    <row r="3883" spans="1:1" x14ac:dyDescent="0.25">
      <c r="A3883" s="101"/>
    </row>
    <row r="3884" spans="1:1" x14ac:dyDescent="0.25">
      <c r="A3884" s="101"/>
    </row>
    <row r="3885" spans="1:1" x14ac:dyDescent="0.25">
      <c r="A3885" s="101"/>
    </row>
    <row r="3886" spans="1:1" x14ac:dyDescent="0.25">
      <c r="A3886" s="101"/>
    </row>
    <row r="3887" spans="1:1" x14ac:dyDescent="0.25">
      <c r="A3887" s="101"/>
    </row>
    <row r="3888" spans="1:1" x14ac:dyDescent="0.25">
      <c r="A3888" s="101"/>
    </row>
    <row r="3889" spans="1:1" x14ac:dyDescent="0.25">
      <c r="A3889" s="101"/>
    </row>
    <row r="3890" spans="1:1" x14ac:dyDescent="0.25">
      <c r="A3890" s="101"/>
    </row>
    <row r="3891" spans="1:1" x14ac:dyDescent="0.25">
      <c r="A3891" s="101"/>
    </row>
    <row r="3892" spans="1:1" x14ac:dyDescent="0.25">
      <c r="A3892" s="101"/>
    </row>
    <row r="3893" spans="1:1" x14ac:dyDescent="0.25">
      <c r="A3893" s="101"/>
    </row>
    <row r="3894" spans="1:1" x14ac:dyDescent="0.25">
      <c r="A3894" s="101"/>
    </row>
    <row r="3895" spans="1:1" x14ac:dyDescent="0.25">
      <c r="A3895" s="101"/>
    </row>
    <row r="3896" spans="1:1" x14ac:dyDescent="0.25">
      <c r="A3896" s="101"/>
    </row>
    <row r="3897" spans="1:1" x14ac:dyDescent="0.25">
      <c r="A3897" s="101"/>
    </row>
    <row r="3898" spans="1:1" x14ac:dyDescent="0.25">
      <c r="A3898" s="101"/>
    </row>
    <row r="3899" spans="1:1" x14ac:dyDescent="0.25">
      <c r="A3899" s="101"/>
    </row>
    <row r="3900" spans="1:1" x14ac:dyDescent="0.25">
      <c r="A3900" s="101"/>
    </row>
    <row r="3901" spans="1:1" x14ac:dyDescent="0.25">
      <c r="A3901" s="101"/>
    </row>
    <row r="3902" spans="1:1" x14ac:dyDescent="0.25">
      <c r="A3902" s="101"/>
    </row>
    <row r="3903" spans="1:1" x14ac:dyDescent="0.25">
      <c r="A3903" s="101"/>
    </row>
    <row r="3904" spans="1:1" x14ac:dyDescent="0.25">
      <c r="A3904" s="101"/>
    </row>
    <row r="3905" spans="1:1" x14ac:dyDescent="0.25">
      <c r="A3905" s="101"/>
    </row>
    <row r="3906" spans="1:1" x14ac:dyDescent="0.25">
      <c r="A3906" s="101"/>
    </row>
    <row r="3907" spans="1:1" x14ac:dyDescent="0.25">
      <c r="A3907" s="101"/>
    </row>
    <row r="3908" spans="1:1" x14ac:dyDescent="0.25">
      <c r="A3908" s="101"/>
    </row>
    <row r="3909" spans="1:1" x14ac:dyDescent="0.25">
      <c r="A3909" s="101"/>
    </row>
    <row r="3910" spans="1:1" x14ac:dyDescent="0.25">
      <c r="A3910" s="101"/>
    </row>
    <row r="3911" spans="1:1" x14ac:dyDescent="0.25">
      <c r="A3911" s="101"/>
    </row>
    <row r="3912" spans="1:1" x14ac:dyDescent="0.25">
      <c r="A3912" s="101"/>
    </row>
    <row r="3913" spans="1:1" x14ac:dyDescent="0.25">
      <c r="A3913" s="101"/>
    </row>
    <row r="3914" spans="1:1" x14ac:dyDescent="0.25">
      <c r="A3914" s="101"/>
    </row>
    <row r="3915" spans="1:1" x14ac:dyDescent="0.25">
      <c r="A3915" s="101"/>
    </row>
    <row r="3916" spans="1:1" x14ac:dyDescent="0.25">
      <c r="A3916" s="101"/>
    </row>
    <row r="3917" spans="1:1" x14ac:dyDescent="0.25">
      <c r="A3917" s="101"/>
    </row>
    <row r="3918" spans="1:1" x14ac:dyDescent="0.25">
      <c r="A3918" s="101"/>
    </row>
    <row r="3919" spans="1:1" x14ac:dyDescent="0.25">
      <c r="A3919" s="101"/>
    </row>
    <row r="3920" spans="1:1" x14ac:dyDescent="0.25">
      <c r="A3920" s="101"/>
    </row>
    <row r="3921" spans="1:1" x14ac:dyDescent="0.25">
      <c r="A3921" s="101"/>
    </row>
    <row r="3922" spans="1:1" x14ac:dyDescent="0.25">
      <c r="A3922" s="101"/>
    </row>
    <row r="3923" spans="1:1" x14ac:dyDescent="0.25">
      <c r="A3923" s="101"/>
    </row>
    <row r="3924" spans="1:1" x14ac:dyDescent="0.25">
      <c r="A3924" s="101"/>
    </row>
    <row r="3925" spans="1:1" x14ac:dyDescent="0.25">
      <c r="A3925" s="101"/>
    </row>
    <row r="3926" spans="1:1" x14ac:dyDescent="0.25">
      <c r="A3926" s="101"/>
    </row>
    <row r="3927" spans="1:1" x14ac:dyDescent="0.25">
      <c r="A3927" s="101"/>
    </row>
    <row r="3928" spans="1:1" x14ac:dyDescent="0.25">
      <c r="A3928" s="101"/>
    </row>
    <row r="3929" spans="1:1" x14ac:dyDescent="0.25">
      <c r="A3929" s="101"/>
    </row>
    <row r="3930" spans="1:1" x14ac:dyDescent="0.25">
      <c r="A3930" s="101"/>
    </row>
    <row r="3931" spans="1:1" x14ac:dyDescent="0.25">
      <c r="A3931" s="101"/>
    </row>
    <row r="3932" spans="1:1" x14ac:dyDescent="0.25">
      <c r="A3932" s="101"/>
    </row>
    <row r="3933" spans="1:1" x14ac:dyDescent="0.25">
      <c r="A3933" s="101"/>
    </row>
    <row r="3934" spans="1:1" x14ac:dyDescent="0.25">
      <c r="A3934" s="101"/>
    </row>
    <row r="3935" spans="1:1" x14ac:dyDescent="0.25">
      <c r="A3935" s="101"/>
    </row>
    <row r="3936" spans="1:1" x14ac:dyDescent="0.25">
      <c r="A3936" s="101"/>
    </row>
    <row r="3937" spans="1:1" x14ac:dyDescent="0.25">
      <c r="A3937" s="101"/>
    </row>
    <row r="3938" spans="1:1" x14ac:dyDescent="0.25">
      <c r="A3938" s="101"/>
    </row>
    <row r="3939" spans="1:1" x14ac:dyDescent="0.25">
      <c r="A3939" s="101"/>
    </row>
    <row r="3940" spans="1:1" x14ac:dyDescent="0.25">
      <c r="A3940" s="101"/>
    </row>
    <row r="3941" spans="1:1" x14ac:dyDescent="0.25">
      <c r="A3941" s="101"/>
    </row>
    <row r="3942" spans="1:1" x14ac:dyDescent="0.25">
      <c r="A3942" s="101"/>
    </row>
    <row r="3943" spans="1:1" x14ac:dyDescent="0.25">
      <c r="A3943" s="101"/>
    </row>
    <row r="3944" spans="1:1" x14ac:dyDescent="0.25">
      <c r="A3944" s="101"/>
    </row>
    <row r="3945" spans="1:1" x14ac:dyDescent="0.25">
      <c r="A3945" s="101"/>
    </row>
    <row r="3946" spans="1:1" x14ac:dyDescent="0.25">
      <c r="A3946" s="101"/>
    </row>
    <row r="3947" spans="1:1" x14ac:dyDescent="0.25">
      <c r="A3947" s="101"/>
    </row>
    <row r="3948" spans="1:1" x14ac:dyDescent="0.25">
      <c r="A3948" s="101"/>
    </row>
    <row r="3949" spans="1:1" x14ac:dyDescent="0.25">
      <c r="A3949" s="101"/>
    </row>
    <row r="3950" spans="1:1" x14ac:dyDescent="0.25">
      <c r="A3950" s="101"/>
    </row>
    <row r="3951" spans="1:1" x14ac:dyDescent="0.25">
      <c r="A3951" s="101"/>
    </row>
    <row r="3952" spans="1:1" x14ac:dyDescent="0.25">
      <c r="A3952" s="101"/>
    </row>
    <row r="3953" spans="1:1" x14ac:dyDescent="0.25">
      <c r="A3953" s="101"/>
    </row>
    <row r="3954" spans="1:1" x14ac:dyDescent="0.25">
      <c r="A3954" s="101"/>
    </row>
    <row r="3955" spans="1:1" x14ac:dyDescent="0.25">
      <c r="A3955" s="101"/>
    </row>
    <row r="3956" spans="1:1" x14ac:dyDescent="0.25">
      <c r="A3956" s="101"/>
    </row>
    <row r="3957" spans="1:1" x14ac:dyDescent="0.25">
      <c r="A3957" s="101"/>
    </row>
    <row r="3958" spans="1:1" x14ac:dyDescent="0.25">
      <c r="A3958" s="101"/>
    </row>
    <row r="3959" spans="1:1" x14ac:dyDescent="0.25">
      <c r="A3959" s="101"/>
    </row>
    <row r="3960" spans="1:1" x14ac:dyDescent="0.25">
      <c r="A3960" s="101"/>
    </row>
    <row r="3961" spans="1:1" x14ac:dyDescent="0.25">
      <c r="A3961" s="101"/>
    </row>
    <row r="3962" spans="1:1" x14ac:dyDescent="0.25">
      <c r="A3962" s="101"/>
    </row>
    <row r="3963" spans="1:1" x14ac:dyDescent="0.25">
      <c r="A3963" s="101"/>
    </row>
    <row r="3964" spans="1:1" x14ac:dyDescent="0.25">
      <c r="A3964" s="101"/>
    </row>
    <row r="3965" spans="1:1" x14ac:dyDescent="0.25">
      <c r="A3965" s="101"/>
    </row>
    <row r="3966" spans="1:1" x14ac:dyDescent="0.25">
      <c r="A3966" s="101"/>
    </row>
    <row r="3967" spans="1:1" x14ac:dyDescent="0.25">
      <c r="A3967" s="101"/>
    </row>
    <row r="3968" spans="1:1" x14ac:dyDescent="0.25">
      <c r="A3968" s="101"/>
    </row>
    <row r="3969" spans="1:1" x14ac:dyDescent="0.25">
      <c r="A3969" s="101"/>
    </row>
    <row r="3970" spans="1:1" x14ac:dyDescent="0.25">
      <c r="A3970" s="101"/>
    </row>
    <row r="3971" spans="1:1" x14ac:dyDescent="0.25">
      <c r="A3971" s="101"/>
    </row>
    <row r="3972" spans="1:1" x14ac:dyDescent="0.25">
      <c r="A3972" s="101"/>
    </row>
    <row r="3973" spans="1:1" x14ac:dyDescent="0.25">
      <c r="A3973" s="101"/>
    </row>
    <row r="3974" spans="1:1" x14ac:dyDescent="0.25">
      <c r="A3974" s="101"/>
    </row>
    <row r="3975" spans="1:1" x14ac:dyDescent="0.25">
      <c r="A3975" s="101"/>
    </row>
    <row r="3976" spans="1:1" x14ac:dyDescent="0.25">
      <c r="A3976" s="101"/>
    </row>
    <row r="3977" spans="1:1" x14ac:dyDescent="0.25">
      <c r="A3977" s="101"/>
    </row>
    <row r="3978" spans="1:1" x14ac:dyDescent="0.25">
      <c r="A3978" s="101"/>
    </row>
    <row r="3979" spans="1:1" x14ac:dyDescent="0.25">
      <c r="A3979" s="101"/>
    </row>
    <row r="3980" spans="1:1" x14ac:dyDescent="0.25">
      <c r="A3980" s="101"/>
    </row>
    <row r="3981" spans="1:1" x14ac:dyDescent="0.25">
      <c r="A3981" s="101"/>
    </row>
    <row r="3982" spans="1:1" x14ac:dyDescent="0.25">
      <c r="A3982" s="101"/>
    </row>
    <row r="3983" spans="1:1" x14ac:dyDescent="0.25">
      <c r="A3983" s="101"/>
    </row>
    <row r="3984" spans="1:1" x14ac:dyDescent="0.25">
      <c r="A3984" s="101"/>
    </row>
    <row r="3985" spans="1:1" x14ac:dyDescent="0.25">
      <c r="A3985" s="101"/>
    </row>
    <row r="3986" spans="1:1" x14ac:dyDescent="0.25">
      <c r="A3986" s="101"/>
    </row>
    <row r="3987" spans="1:1" x14ac:dyDescent="0.25">
      <c r="A3987" s="101"/>
    </row>
    <row r="3988" spans="1:1" x14ac:dyDescent="0.25">
      <c r="A3988" s="101"/>
    </row>
    <row r="3989" spans="1:1" x14ac:dyDescent="0.25">
      <c r="A3989" s="101"/>
    </row>
    <row r="3990" spans="1:1" x14ac:dyDescent="0.25">
      <c r="A3990" s="101"/>
    </row>
    <row r="3991" spans="1:1" x14ac:dyDescent="0.25">
      <c r="A3991" s="101"/>
    </row>
    <row r="3992" spans="1:1" x14ac:dyDescent="0.25">
      <c r="A3992" s="101"/>
    </row>
    <row r="3993" spans="1:1" x14ac:dyDescent="0.25">
      <c r="A3993" s="101"/>
    </row>
    <row r="3994" spans="1:1" x14ac:dyDescent="0.25">
      <c r="A3994" s="101"/>
    </row>
    <row r="3995" spans="1:1" x14ac:dyDescent="0.25">
      <c r="A3995" s="101"/>
    </row>
    <row r="3996" spans="1:1" x14ac:dyDescent="0.25">
      <c r="A3996" s="101"/>
    </row>
    <row r="3997" spans="1:1" x14ac:dyDescent="0.25">
      <c r="A3997" s="101"/>
    </row>
    <row r="3998" spans="1:1" x14ac:dyDescent="0.25">
      <c r="A3998" s="101"/>
    </row>
    <row r="3999" spans="1:1" x14ac:dyDescent="0.25">
      <c r="A3999" s="101"/>
    </row>
    <row r="4000" spans="1:1" x14ac:dyDescent="0.25">
      <c r="A4000" s="101"/>
    </row>
    <row r="4001" spans="1:1" x14ac:dyDescent="0.25">
      <c r="A4001" s="101"/>
    </row>
    <row r="4002" spans="1:1" x14ac:dyDescent="0.25">
      <c r="A4002" s="101"/>
    </row>
    <row r="4003" spans="1:1" x14ac:dyDescent="0.25">
      <c r="A4003" s="101"/>
    </row>
    <row r="4004" spans="1:1" x14ac:dyDescent="0.25">
      <c r="A4004" s="101"/>
    </row>
    <row r="4005" spans="1:1" x14ac:dyDescent="0.25">
      <c r="A4005" s="101"/>
    </row>
    <row r="4006" spans="1:1" x14ac:dyDescent="0.25">
      <c r="A4006" s="101"/>
    </row>
    <row r="4007" spans="1:1" x14ac:dyDescent="0.25">
      <c r="A4007" s="101"/>
    </row>
    <row r="4008" spans="1:1" x14ac:dyDescent="0.25">
      <c r="A4008" s="101"/>
    </row>
    <row r="4009" spans="1:1" x14ac:dyDescent="0.25">
      <c r="A4009" s="101"/>
    </row>
    <row r="4010" spans="1:1" x14ac:dyDescent="0.25">
      <c r="A4010" s="101"/>
    </row>
    <row r="4011" spans="1:1" x14ac:dyDescent="0.25">
      <c r="A4011" s="101"/>
    </row>
    <row r="4012" spans="1:1" x14ac:dyDescent="0.25">
      <c r="A4012" s="101"/>
    </row>
    <row r="4013" spans="1:1" x14ac:dyDescent="0.25">
      <c r="A4013" s="101"/>
    </row>
    <row r="4014" spans="1:1" x14ac:dyDescent="0.25">
      <c r="A4014" s="101"/>
    </row>
    <row r="4015" spans="1:1" x14ac:dyDescent="0.25">
      <c r="A4015" s="101"/>
    </row>
    <row r="4016" spans="1:1" x14ac:dyDescent="0.25">
      <c r="A4016" s="101"/>
    </row>
    <row r="4017" spans="1:1" x14ac:dyDescent="0.25">
      <c r="A4017" s="101"/>
    </row>
    <row r="4018" spans="1:1" x14ac:dyDescent="0.25">
      <c r="A4018" s="101"/>
    </row>
    <row r="4019" spans="1:1" x14ac:dyDescent="0.25">
      <c r="A4019" s="101"/>
    </row>
    <row r="4020" spans="1:1" x14ac:dyDescent="0.25">
      <c r="A4020" s="101"/>
    </row>
    <row r="4021" spans="1:1" x14ac:dyDescent="0.25">
      <c r="A4021" s="101"/>
    </row>
    <row r="4022" spans="1:1" x14ac:dyDescent="0.25">
      <c r="A4022" s="101"/>
    </row>
    <row r="4023" spans="1:1" x14ac:dyDescent="0.25">
      <c r="A4023" s="101"/>
    </row>
    <row r="4024" spans="1:1" x14ac:dyDescent="0.25">
      <c r="A4024" s="101"/>
    </row>
    <row r="4025" spans="1:1" x14ac:dyDescent="0.25">
      <c r="A4025" s="101"/>
    </row>
    <row r="4026" spans="1:1" x14ac:dyDescent="0.25">
      <c r="A4026" s="101"/>
    </row>
    <row r="4027" spans="1:1" x14ac:dyDescent="0.25">
      <c r="A4027" s="101"/>
    </row>
    <row r="4028" spans="1:1" x14ac:dyDescent="0.25">
      <c r="A4028" s="101"/>
    </row>
    <row r="4029" spans="1:1" x14ac:dyDescent="0.25">
      <c r="A4029" s="101"/>
    </row>
    <row r="4030" spans="1:1" x14ac:dyDescent="0.25">
      <c r="A4030" s="101"/>
    </row>
    <row r="4031" spans="1:1" x14ac:dyDescent="0.25">
      <c r="A4031" s="101"/>
    </row>
    <row r="4032" spans="1:1" x14ac:dyDescent="0.25">
      <c r="A4032" s="101"/>
    </row>
    <row r="4033" spans="1:1" x14ac:dyDescent="0.25">
      <c r="A4033" s="101"/>
    </row>
    <row r="4034" spans="1:1" x14ac:dyDescent="0.25">
      <c r="A4034" s="101"/>
    </row>
    <row r="4035" spans="1:1" x14ac:dyDescent="0.25">
      <c r="A4035" s="101"/>
    </row>
    <row r="4036" spans="1:1" x14ac:dyDescent="0.25">
      <c r="A4036" s="101"/>
    </row>
    <row r="4037" spans="1:1" x14ac:dyDescent="0.25">
      <c r="A4037" s="101"/>
    </row>
    <row r="4038" spans="1:1" x14ac:dyDescent="0.25">
      <c r="A4038" s="101"/>
    </row>
    <row r="4039" spans="1:1" x14ac:dyDescent="0.25">
      <c r="A4039" s="101"/>
    </row>
    <row r="4040" spans="1:1" x14ac:dyDescent="0.25">
      <c r="A4040" s="101"/>
    </row>
    <row r="4041" spans="1:1" x14ac:dyDescent="0.25">
      <c r="A4041" s="101"/>
    </row>
    <row r="4042" spans="1:1" x14ac:dyDescent="0.25">
      <c r="A4042" s="101"/>
    </row>
    <row r="4043" spans="1:1" x14ac:dyDescent="0.25">
      <c r="A4043" s="101"/>
    </row>
    <row r="4044" spans="1:1" x14ac:dyDescent="0.25">
      <c r="A4044" s="101"/>
    </row>
    <row r="4045" spans="1:1" x14ac:dyDescent="0.25">
      <c r="A4045" s="101"/>
    </row>
    <row r="4046" spans="1:1" x14ac:dyDescent="0.25">
      <c r="A4046" s="101"/>
    </row>
    <row r="4047" spans="1:1" x14ac:dyDescent="0.25">
      <c r="A4047" s="101"/>
    </row>
    <row r="4048" spans="1:1" x14ac:dyDescent="0.25">
      <c r="A4048" s="101"/>
    </row>
    <row r="4049" spans="1:1" x14ac:dyDescent="0.25">
      <c r="A4049" s="101"/>
    </row>
    <row r="4050" spans="1:1" x14ac:dyDescent="0.25">
      <c r="A4050" s="101"/>
    </row>
    <row r="4051" spans="1:1" x14ac:dyDescent="0.25">
      <c r="A4051" s="101"/>
    </row>
    <row r="4052" spans="1:1" x14ac:dyDescent="0.25">
      <c r="A4052" s="101"/>
    </row>
    <row r="4053" spans="1:1" x14ac:dyDescent="0.25">
      <c r="A4053" s="101"/>
    </row>
    <row r="4054" spans="1:1" x14ac:dyDescent="0.25">
      <c r="A4054" s="101"/>
    </row>
    <row r="4055" spans="1:1" x14ac:dyDescent="0.25">
      <c r="A4055" s="101"/>
    </row>
    <row r="4056" spans="1:1" x14ac:dyDescent="0.25">
      <c r="A4056" s="101"/>
    </row>
    <row r="4057" spans="1:1" x14ac:dyDescent="0.25">
      <c r="A4057" s="101"/>
    </row>
    <row r="4058" spans="1:1" x14ac:dyDescent="0.25">
      <c r="A4058" s="101"/>
    </row>
    <row r="4059" spans="1:1" x14ac:dyDescent="0.25">
      <c r="A4059" s="101"/>
    </row>
    <row r="4060" spans="1:1" x14ac:dyDescent="0.25">
      <c r="A4060" s="101"/>
    </row>
    <row r="4061" spans="1:1" x14ac:dyDescent="0.25">
      <c r="A4061" s="101"/>
    </row>
    <row r="4062" spans="1:1" x14ac:dyDescent="0.25">
      <c r="A4062" s="101"/>
    </row>
    <row r="4063" spans="1:1" x14ac:dyDescent="0.25">
      <c r="A4063" s="101"/>
    </row>
    <row r="4064" spans="1:1" x14ac:dyDescent="0.25">
      <c r="A4064" s="101"/>
    </row>
    <row r="4065" spans="1:1" x14ac:dyDescent="0.25">
      <c r="A4065" s="101"/>
    </row>
    <row r="4066" spans="1:1" x14ac:dyDescent="0.25">
      <c r="A4066" s="101"/>
    </row>
    <row r="4067" spans="1:1" x14ac:dyDescent="0.25">
      <c r="A4067" s="101"/>
    </row>
    <row r="4068" spans="1:1" x14ac:dyDescent="0.25">
      <c r="A4068" s="101"/>
    </row>
    <row r="4069" spans="1:1" x14ac:dyDescent="0.25">
      <c r="A4069" s="101"/>
    </row>
    <row r="4070" spans="1:1" x14ac:dyDescent="0.25">
      <c r="A4070" s="101"/>
    </row>
    <row r="4071" spans="1:1" x14ac:dyDescent="0.25">
      <c r="A4071" s="101"/>
    </row>
    <row r="4072" spans="1:1" x14ac:dyDescent="0.25">
      <c r="A4072" s="101"/>
    </row>
    <row r="4073" spans="1:1" x14ac:dyDescent="0.25">
      <c r="A4073" s="101"/>
    </row>
    <row r="4074" spans="1:1" x14ac:dyDescent="0.25">
      <c r="A4074" s="101"/>
    </row>
    <row r="4075" spans="1:1" x14ac:dyDescent="0.25">
      <c r="A4075" s="101"/>
    </row>
    <row r="4076" spans="1:1" x14ac:dyDescent="0.25">
      <c r="A4076" s="101"/>
    </row>
    <row r="4077" spans="1:1" x14ac:dyDescent="0.25">
      <c r="A4077" s="101"/>
    </row>
    <row r="4078" spans="1:1" x14ac:dyDescent="0.25">
      <c r="A4078" s="101"/>
    </row>
    <row r="4079" spans="1:1" x14ac:dyDescent="0.25">
      <c r="A4079" s="101"/>
    </row>
    <row r="4080" spans="1:1" x14ac:dyDescent="0.25">
      <c r="A4080" s="101"/>
    </row>
    <row r="4081" spans="1:1" x14ac:dyDescent="0.25">
      <c r="A4081" s="101"/>
    </row>
    <row r="4082" spans="1:1" x14ac:dyDescent="0.25">
      <c r="A4082" s="101"/>
    </row>
    <row r="4083" spans="1:1" x14ac:dyDescent="0.25">
      <c r="A4083" s="101"/>
    </row>
    <row r="4084" spans="1:1" x14ac:dyDescent="0.25">
      <c r="A4084" s="101"/>
    </row>
    <row r="4085" spans="1:1" x14ac:dyDescent="0.25">
      <c r="A4085" s="101"/>
    </row>
    <row r="4086" spans="1:1" x14ac:dyDescent="0.25">
      <c r="A4086" s="101"/>
    </row>
    <row r="4087" spans="1:1" x14ac:dyDescent="0.25">
      <c r="A4087" s="101"/>
    </row>
    <row r="4088" spans="1:1" x14ac:dyDescent="0.25">
      <c r="A4088" s="101"/>
    </row>
    <row r="4089" spans="1:1" x14ac:dyDescent="0.25">
      <c r="A4089" s="101"/>
    </row>
    <row r="4090" spans="1:1" x14ac:dyDescent="0.25">
      <c r="A4090" s="101"/>
    </row>
    <row r="4091" spans="1:1" x14ac:dyDescent="0.25">
      <c r="A4091" s="101"/>
    </row>
    <row r="4092" spans="1:1" x14ac:dyDescent="0.25">
      <c r="A4092" s="101"/>
    </row>
    <row r="4093" spans="1:1" x14ac:dyDescent="0.25">
      <c r="A4093" s="101"/>
    </row>
    <row r="4094" spans="1:1" x14ac:dyDescent="0.25">
      <c r="A4094" s="101"/>
    </row>
    <row r="4095" spans="1:1" x14ac:dyDescent="0.25">
      <c r="A4095" s="101"/>
    </row>
    <row r="4096" spans="1:1" x14ac:dyDescent="0.25">
      <c r="A4096" s="101"/>
    </row>
    <row r="4097" spans="1:1" x14ac:dyDescent="0.25">
      <c r="A4097" s="101"/>
    </row>
    <row r="4098" spans="1:1" x14ac:dyDescent="0.25">
      <c r="A4098" s="101"/>
    </row>
    <row r="4099" spans="1:1" x14ac:dyDescent="0.25">
      <c r="A4099" s="101"/>
    </row>
    <row r="4100" spans="1:1" x14ac:dyDescent="0.25">
      <c r="A4100" s="101"/>
    </row>
    <row r="4101" spans="1:1" x14ac:dyDescent="0.25">
      <c r="A4101" s="101"/>
    </row>
    <row r="4102" spans="1:1" x14ac:dyDescent="0.25">
      <c r="A4102" s="101"/>
    </row>
    <row r="4103" spans="1:1" x14ac:dyDescent="0.25">
      <c r="A4103" s="101"/>
    </row>
    <row r="4104" spans="1:1" x14ac:dyDescent="0.25">
      <c r="A4104" s="101"/>
    </row>
    <row r="4105" spans="1:1" x14ac:dyDescent="0.25">
      <c r="A4105" s="101"/>
    </row>
    <row r="4106" spans="1:1" x14ac:dyDescent="0.25">
      <c r="A4106" s="101"/>
    </row>
    <row r="4107" spans="1:1" x14ac:dyDescent="0.25">
      <c r="A4107" s="101"/>
    </row>
    <row r="4108" spans="1:1" x14ac:dyDescent="0.25">
      <c r="A4108" s="101"/>
    </row>
    <row r="4109" spans="1:1" x14ac:dyDescent="0.25">
      <c r="A4109" s="101"/>
    </row>
    <row r="4110" spans="1:1" x14ac:dyDescent="0.25">
      <c r="A4110" s="101"/>
    </row>
    <row r="4111" spans="1:1" x14ac:dyDescent="0.25">
      <c r="A4111" s="101"/>
    </row>
    <row r="4112" spans="1:1" x14ac:dyDescent="0.25">
      <c r="A4112" s="101"/>
    </row>
    <row r="4113" spans="1:1" x14ac:dyDescent="0.25">
      <c r="A4113" s="101"/>
    </row>
    <row r="4114" spans="1:1" x14ac:dyDescent="0.25">
      <c r="A4114" s="101"/>
    </row>
    <row r="4115" spans="1:1" x14ac:dyDescent="0.25">
      <c r="A4115" s="101"/>
    </row>
    <row r="4116" spans="1:1" x14ac:dyDescent="0.25">
      <c r="A4116" s="101"/>
    </row>
    <row r="4117" spans="1:1" x14ac:dyDescent="0.25">
      <c r="A4117" s="101"/>
    </row>
    <row r="4118" spans="1:1" x14ac:dyDescent="0.25">
      <c r="A4118" s="101"/>
    </row>
    <row r="4119" spans="1:1" x14ac:dyDescent="0.25">
      <c r="A4119" s="101"/>
    </row>
    <row r="4120" spans="1:1" x14ac:dyDescent="0.25">
      <c r="A4120" s="101"/>
    </row>
    <row r="4121" spans="1:1" x14ac:dyDescent="0.25">
      <c r="A4121" s="101"/>
    </row>
    <row r="4122" spans="1:1" x14ac:dyDescent="0.25">
      <c r="A4122" s="101"/>
    </row>
    <row r="4123" spans="1:1" x14ac:dyDescent="0.25">
      <c r="A4123" s="101"/>
    </row>
    <row r="4124" spans="1:1" x14ac:dyDescent="0.25">
      <c r="A4124" s="101"/>
    </row>
    <row r="4125" spans="1:1" x14ac:dyDescent="0.25">
      <c r="A4125" s="101"/>
    </row>
    <row r="4126" spans="1:1" x14ac:dyDescent="0.25">
      <c r="A4126" s="101"/>
    </row>
    <row r="4127" spans="1:1" x14ac:dyDescent="0.25">
      <c r="A4127" s="101"/>
    </row>
    <row r="4128" spans="1:1" x14ac:dyDescent="0.25">
      <c r="A4128" s="101"/>
    </row>
    <row r="4129" spans="1:1" x14ac:dyDescent="0.25">
      <c r="A4129" s="101"/>
    </row>
    <row r="4130" spans="1:1" x14ac:dyDescent="0.25">
      <c r="A4130" s="101"/>
    </row>
    <row r="4131" spans="1:1" x14ac:dyDescent="0.25">
      <c r="A4131" s="101"/>
    </row>
    <row r="4132" spans="1:1" x14ac:dyDescent="0.25">
      <c r="A4132" s="101"/>
    </row>
    <row r="4133" spans="1:1" x14ac:dyDescent="0.25">
      <c r="A4133" s="101"/>
    </row>
    <row r="4134" spans="1:1" x14ac:dyDescent="0.25">
      <c r="A4134" s="101"/>
    </row>
    <row r="4135" spans="1:1" x14ac:dyDescent="0.25">
      <c r="A4135" s="101"/>
    </row>
    <row r="4136" spans="1:1" x14ac:dyDescent="0.25">
      <c r="A4136" s="101"/>
    </row>
    <row r="4137" spans="1:1" x14ac:dyDescent="0.25">
      <c r="A4137" s="101"/>
    </row>
    <row r="4138" spans="1:1" x14ac:dyDescent="0.25">
      <c r="A4138" s="101"/>
    </row>
    <row r="4139" spans="1:1" x14ac:dyDescent="0.25">
      <c r="A4139" s="101"/>
    </row>
    <row r="4140" spans="1:1" x14ac:dyDescent="0.25">
      <c r="A4140" s="101"/>
    </row>
    <row r="4141" spans="1:1" x14ac:dyDescent="0.25">
      <c r="A4141" s="101"/>
    </row>
    <row r="4142" spans="1:1" x14ac:dyDescent="0.25">
      <c r="A4142" s="101"/>
    </row>
    <row r="4143" spans="1:1" x14ac:dyDescent="0.25">
      <c r="A4143" s="101"/>
    </row>
    <row r="4144" spans="1:1" x14ac:dyDescent="0.25">
      <c r="A4144" s="101"/>
    </row>
    <row r="4145" spans="1:1" x14ac:dyDescent="0.25">
      <c r="A4145" s="101"/>
    </row>
    <row r="4146" spans="1:1" x14ac:dyDescent="0.25">
      <c r="A4146" s="101"/>
    </row>
    <row r="4147" spans="1:1" x14ac:dyDescent="0.25">
      <c r="A4147" s="101"/>
    </row>
    <row r="4148" spans="1:1" x14ac:dyDescent="0.25">
      <c r="A4148" s="101"/>
    </row>
    <row r="4149" spans="1:1" x14ac:dyDescent="0.25">
      <c r="A4149" s="101"/>
    </row>
    <row r="4150" spans="1:1" x14ac:dyDescent="0.25">
      <c r="A4150" s="101"/>
    </row>
    <row r="4151" spans="1:1" x14ac:dyDescent="0.25">
      <c r="A4151" s="101"/>
    </row>
    <row r="4152" spans="1:1" x14ac:dyDescent="0.25">
      <c r="A4152" s="101"/>
    </row>
    <row r="4153" spans="1:1" x14ac:dyDescent="0.25">
      <c r="A4153" s="101"/>
    </row>
    <row r="4154" spans="1:1" x14ac:dyDescent="0.25">
      <c r="A4154" s="101"/>
    </row>
    <row r="4155" spans="1:1" x14ac:dyDescent="0.25">
      <c r="A4155" s="101"/>
    </row>
    <row r="4156" spans="1:1" x14ac:dyDescent="0.25">
      <c r="A4156" s="101"/>
    </row>
    <row r="4157" spans="1:1" x14ac:dyDescent="0.25">
      <c r="A4157" s="101"/>
    </row>
    <row r="4158" spans="1:1" x14ac:dyDescent="0.25">
      <c r="A4158" s="101"/>
    </row>
    <row r="4159" spans="1:1" x14ac:dyDescent="0.25">
      <c r="A4159" s="101"/>
    </row>
    <row r="4160" spans="1:1" x14ac:dyDescent="0.25">
      <c r="A4160" s="101"/>
    </row>
    <row r="4161" spans="1:1" x14ac:dyDescent="0.25">
      <c r="A4161" s="101"/>
    </row>
    <row r="4162" spans="1:1" x14ac:dyDescent="0.25">
      <c r="A4162" s="101"/>
    </row>
    <row r="4163" spans="1:1" x14ac:dyDescent="0.25">
      <c r="A4163" s="101"/>
    </row>
    <row r="4164" spans="1:1" x14ac:dyDescent="0.25">
      <c r="A4164" s="101"/>
    </row>
    <row r="4165" spans="1:1" x14ac:dyDescent="0.25">
      <c r="A4165" s="101"/>
    </row>
    <row r="4166" spans="1:1" x14ac:dyDescent="0.25">
      <c r="A4166" s="101"/>
    </row>
    <row r="4167" spans="1:1" x14ac:dyDescent="0.25">
      <c r="A4167" s="101"/>
    </row>
    <row r="4168" spans="1:1" x14ac:dyDescent="0.25">
      <c r="A4168" s="101"/>
    </row>
    <row r="4169" spans="1:1" x14ac:dyDescent="0.25">
      <c r="A4169" s="101"/>
    </row>
    <row r="4170" spans="1:1" x14ac:dyDescent="0.25">
      <c r="A4170" s="101"/>
    </row>
    <row r="4171" spans="1:1" x14ac:dyDescent="0.25">
      <c r="A4171" s="101"/>
    </row>
    <row r="4172" spans="1:1" x14ac:dyDescent="0.25">
      <c r="A4172" s="101"/>
    </row>
    <row r="4173" spans="1:1" x14ac:dyDescent="0.25">
      <c r="A4173" s="101"/>
    </row>
    <row r="4174" spans="1:1" x14ac:dyDescent="0.25">
      <c r="A4174" s="101"/>
    </row>
    <row r="4175" spans="1:1" x14ac:dyDescent="0.25">
      <c r="A4175" s="101"/>
    </row>
    <row r="4176" spans="1:1" x14ac:dyDescent="0.25">
      <c r="A4176" s="101"/>
    </row>
    <row r="4177" spans="1:1" x14ac:dyDescent="0.25">
      <c r="A4177" s="101"/>
    </row>
    <row r="4178" spans="1:1" x14ac:dyDescent="0.25">
      <c r="A4178" s="101"/>
    </row>
    <row r="4179" spans="1:1" x14ac:dyDescent="0.25">
      <c r="A4179" s="101"/>
    </row>
    <row r="4180" spans="1:1" x14ac:dyDescent="0.25">
      <c r="A4180" s="101"/>
    </row>
    <row r="4181" spans="1:1" x14ac:dyDescent="0.25">
      <c r="A4181" s="101"/>
    </row>
    <row r="4182" spans="1:1" x14ac:dyDescent="0.25">
      <c r="A4182" s="101"/>
    </row>
    <row r="4183" spans="1:1" x14ac:dyDescent="0.25">
      <c r="A4183" s="101"/>
    </row>
    <row r="4184" spans="1:1" x14ac:dyDescent="0.25">
      <c r="A4184" s="101"/>
    </row>
    <row r="4185" spans="1:1" x14ac:dyDescent="0.25">
      <c r="A4185" s="101"/>
    </row>
    <row r="4186" spans="1:1" x14ac:dyDescent="0.25">
      <c r="A4186" s="101"/>
    </row>
    <row r="4187" spans="1:1" x14ac:dyDescent="0.25">
      <c r="A4187" s="101"/>
    </row>
    <row r="4188" spans="1:1" x14ac:dyDescent="0.25">
      <c r="A4188" s="101"/>
    </row>
    <row r="4189" spans="1:1" x14ac:dyDescent="0.25">
      <c r="A4189" s="101"/>
    </row>
    <row r="4190" spans="1:1" x14ac:dyDescent="0.25">
      <c r="A4190" s="101"/>
    </row>
    <row r="4191" spans="1:1" x14ac:dyDescent="0.25">
      <c r="A4191" s="101"/>
    </row>
    <row r="4192" spans="1:1" x14ac:dyDescent="0.25">
      <c r="A4192" s="101"/>
    </row>
    <row r="4193" spans="1:1" x14ac:dyDescent="0.25">
      <c r="A4193" s="101"/>
    </row>
    <row r="4194" spans="1:1" x14ac:dyDescent="0.25">
      <c r="A4194" s="101"/>
    </row>
    <row r="4195" spans="1:1" x14ac:dyDescent="0.25">
      <c r="A4195" s="101"/>
    </row>
    <row r="4196" spans="1:1" x14ac:dyDescent="0.25">
      <c r="A4196" s="101"/>
    </row>
    <row r="4197" spans="1:1" x14ac:dyDescent="0.25">
      <c r="A4197" s="101"/>
    </row>
    <row r="4198" spans="1:1" x14ac:dyDescent="0.25">
      <c r="A4198" s="101"/>
    </row>
    <row r="4199" spans="1:1" x14ac:dyDescent="0.25">
      <c r="A4199" s="101"/>
    </row>
    <row r="4200" spans="1:1" x14ac:dyDescent="0.25">
      <c r="A4200" s="101"/>
    </row>
    <row r="4201" spans="1:1" x14ac:dyDescent="0.25">
      <c r="A4201" s="101"/>
    </row>
    <row r="4202" spans="1:1" x14ac:dyDescent="0.25">
      <c r="A4202" s="101"/>
    </row>
    <row r="4203" spans="1:1" x14ac:dyDescent="0.25">
      <c r="A4203" s="101"/>
    </row>
    <row r="4204" spans="1:1" x14ac:dyDescent="0.25">
      <c r="A4204" s="101"/>
    </row>
    <row r="4205" spans="1:1" x14ac:dyDescent="0.25">
      <c r="A4205" s="101"/>
    </row>
    <row r="4206" spans="1:1" x14ac:dyDescent="0.25">
      <c r="A4206" s="101"/>
    </row>
    <row r="4207" spans="1:1" x14ac:dyDescent="0.25">
      <c r="A4207" s="101"/>
    </row>
    <row r="4208" spans="1:1" x14ac:dyDescent="0.25">
      <c r="A4208" s="101"/>
    </row>
    <row r="4209" spans="1:1" x14ac:dyDescent="0.25">
      <c r="A4209" s="101"/>
    </row>
    <row r="4210" spans="1:1" x14ac:dyDescent="0.25">
      <c r="A4210" s="101"/>
    </row>
    <row r="4211" spans="1:1" x14ac:dyDescent="0.25">
      <c r="A4211" s="101"/>
    </row>
    <row r="4212" spans="1:1" x14ac:dyDescent="0.25">
      <c r="A4212" s="101"/>
    </row>
    <row r="4213" spans="1:1" x14ac:dyDescent="0.25">
      <c r="A4213" s="101"/>
    </row>
    <row r="4214" spans="1:1" x14ac:dyDescent="0.25">
      <c r="A4214" s="101"/>
    </row>
    <row r="4215" spans="1:1" x14ac:dyDescent="0.25">
      <c r="A4215" s="101"/>
    </row>
    <row r="4216" spans="1:1" x14ac:dyDescent="0.25">
      <c r="A4216" s="101"/>
    </row>
    <row r="4217" spans="1:1" x14ac:dyDescent="0.25">
      <c r="A4217" s="101"/>
    </row>
    <row r="4218" spans="1:1" x14ac:dyDescent="0.25">
      <c r="A4218" s="101"/>
    </row>
    <row r="4219" spans="1:1" x14ac:dyDescent="0.25">
      <c r="A4219" s="101"/>
    </row>
    <row r="4220" spans="1:1" x14ac:dyDescent="0.25">
      <c r="A4220" s="101"/>
    </row>
    <row r="4221" spans="1:1" x14ac:dyDescent="0.25">
      <c r="A4221" s="101"/>
    </row>
    <row r="4222" spans="1:1" x14ac:dyDescent="0.25">
      <c r="A4222" s="101"/>
    </row>
    <row r="4223" spans="1:1" x14ac:dyDescent="0.25">
      <c r="A4223" s="101"/>
    </row>
    <row r="4224" spans="1:1" x14ac:dyDescent="0.25">
      <c r="A4224" s="101"/>
    </row>
    <row r="4225" spans="1:1" x14ac:dyDescent="0.25">
      <c r="A4225" s="101"/>
    </row>
    <row r="4226" spans="1:1" x14ac:dyDescent="0.25">
      <c r="A4226" s="101"/>
    </row>
    <row r="4227" spans="1:1" x14ac:dyDescent="0.25">
      <c r="A4227" s="101"/>
    </row>
    <row r="4228" spans="1:1" x14ac:dyDescent="0.25">
      <c r="A4228" s="101"/>
    </row>
    <row r="4229" spans="1:1" x14ac:dyDescent="0.25">
      <c r="A4229" s="101"/>
    </row>
    <row r="4230" spans="1:1" x14ac:dyDescent="0.25">
      <c r="A4230" s="101"/>
    </row>
    <row r="4231" spans="1:1" x14ac:dyDescent="0.25">
      <c r="A4231" s="101"/>
    </row>
    <row r="4232" spans="1:1" x14ac:dyDescent="0.25">
      <c r="A4232" s="101"/>
    </row>
    <row r="4233" spans="1:1" x14ac:dyDescent="0.25">
      <c r="A4233" s="101"/>
    </row>
    <row r="4234" spans="1:1" x14ac:dyDescent="0.25">
      <c r="A4234" s="101"/>
    </row>
    <row r="4235" spans="1:1" x14ac:dyDescent="0.25">
      <c r="A4235" s="101"/>
    </row>
    <row r="4236" spans="1:1" x14ac:dyDescent="0.25">
      <c r="A4236" s="101"/>
    </row>
    <row r="4237" spans="1:1" x14ac:dyDescent="0.25">
      <c r="A4237" s="101"/>
    </row>
    <row r="4238" spans="1:1" x14ac:dyDescent="0.25">
      <c r="A4238" s="101"/>
    </row>
    <row r="4239" spans="1:1" x14ac:dyDescent="0.25">
      <c r="A4239" s="101"/>
    </row>
    <row r="4240" spans="1:1" x14ac:dyDescent="0.25">
      <c r="A4240" s="101"/>
    </row>
    <row r="4241" spans="1:1" x14ac:dyDescent="0.25">
      <c r="A4241" s="101"/>
    </row>
    <row r="4242" spans="1:1" x14ac:dyDescent="0.25">
      <c r="A4242" s="101"/>
    </row>
    <row r="4243" spans="1:1" x14ac:dyDescent="0.25">
      <c r="A4243" s="101"/>
    </row>
    <row r="4244" spans="1:1" x14ac:dyDescent="0.25">
      <c r="A4244" s="101"/>
    </row>
    <row r="4245" spans="1:1" x14ac:dyDescent="0.25">
      <c r="A4245" s="101"/>
    </row>
    <row r="4246" spans="1:1" x14ac:dyDescent="0.25">
      <c r="A4246" s="101"/>
    </row>
    <row r="4247" spans="1:1" x14ac:dyDescent="0.25">
      <c r="A4247" s="101"/>
    </row>
    <row r="4248" spans="1:1" x14ac:dyDescent="0.25">
      <c r="A4248" s="101"/>
    </row>
    <row r="4249" spans="1:1" x14ac:dyDescent="0.25">
      <c r="A4249" s="101"/>
    </row>
    <row r="4250" spans="1:1" x14ac:dyDescent="0.25">
      <c r="A4250" s="101"/>
    </row>
    <row r="4251" spans="1:1" x14ac:dyDescent="0.25">
      <c r="A4251" s="101"/>
    </row>
    <row r="4252" spans="1:1" x14ac:dyDescent="0.25">
      <c r="A4252" s="101"/>
    </row>
    <row r="4253" spans="1:1" x14ac:dyDescent="0.25">
      <c r="A4253" s="101"/>
    </row>
    <row r="4254" spans="1:1" x14ac:dyDescent="0.25">
      <c r="A4254" s="101"/>
    </row>
    <row r="4255" spans="1:1" x14ac:dyDescent="0.25">
      <c r="A4255" s="101"/>
    </row>
    <row r="4256" spans="1:1" x14ac:dyDescent="0.25">
      <c r="A4256" s="101"/>
    </row>
    <row r="4257" spans="1:1" x14ac:dyDescent="0.25">
      <c r="A4257" s="101"/>
    </row>
    <row r="4258" spans="1:1" x14ac:dyDescent="0.25">
      <c r="A4258" s="101"/>
    </row>
    <row r="4259" spans="1:1" x14ac:dyDescent="0.25">
      <c r="A4259" s="101"/>
    </row>
    <row r="4260" spans="1:1" x14ac:dyDescent="0.25">
      <c r="A4260" s="101"/>
    </row>
    <row r="4261" spans="1:1" x14ac:dyDescent="0.25">
      <c r="A4261" s="101"/>
    </row>
    <row r="4262" spans="1:1" x14ac:dyDescent="0.25">
      <c r="A4262" s="101"/>
    </row>
    <row r="4263" spans="1:1" x14ac:dyDescent="0.25">
      <c r="A4263" s="101"/>
    </row>
    <row r="4264" spans="1:1" x14ac:dyDescent="0.25">
      <c r="A4264" s="101"/>
    </row>
    <row r="4265" spans="1:1" x14ac:dyDescent="0.25">
      <c r="A4265" s="101"/>
    </row>
    <row r="4266" spans="1:1" x14ac:dyDescent="0.25">
      <c r="A4266" s="101"/>
    </row>
    <row r="4267" spans="1:1" x14ac:dyDescent="0.25">
      <c r="A4267" s="101"/>
    </row>
    <row r="4268" spans="1:1" x14ac:dyDescent="0.25">
      <c r="A4268" s="101"/>
    </row>
    <row r="4269" spans="1:1" x14ac:dyDescent="0.25">
      <c r="A4269" s="101"/>
    </row>
    <row r="4270" spans="1:1" x14ac:dyDescent="0.25">
      <c r="A4270" s="101"/>
    </row>
    <row r="4271" spans="1:1" x14ac:dyDescent="0.25">
      <c r="A4271" s="101"/>
    </row>
    <row r="4272" spans="1:1" x14ac:dyDescent="0.25">
      <c r="A4272" s="101"/>
    </row>
    <row r="4273" spans="1:1" x14ac:dyDescent="0.25">
      <c r="A4273" s="101"/>
    </row>
    <row r="4274" spans="1:1" x14ac:dyDescent="0.25">
      <c r="A4274" s="101"/>
    </row>
    <row r="4275" spans="1:1" x14ac:dyDescent="0.25">
      <c r="A4275" s="101"/>
    </row>
    <row r="4276" spans="1:1" x14ac:dyDescent="0.25">
      <c r="A4276" s="101"/>
    </row>
    <row r="4277" spans="1:1" x14ac:dyDescent="0.25">
      <c r="A4277" s="101"/>
    </row>
    <row r="4278" spans="1:1" x14ac:dyDescent="0.25">
      <c r="A4278" s="101"/>
    </row>
    <row r="4279" spans="1:1" x14ac:dyDescent="0.25">
      <c r="A4279" s="101"/>
    </row>
    <row r="4280" spans="1:1" x14ac:dyDescent="0.25">
      <c r="A4280" s="101"/>
    </row>
    <row r="4281" spans="1:1" x14ac:dyDescent="0.25">
      <c r="A4281" s="101"/>
    </row>
    <row r="4282" spans="1:1" x14ac:dyDescent="0.25">
      <c r="A4282" s="101"/>
    </row>
    <row r="4283" spans="1:1" x14ac:dyDescent="0.25">
      <c r="A4283" s="101"/>
    </row>
    <row r="4284" spans="1:1" x14ac:dyDescent="0.25">
      <c r="A4284" s="101"/>
    </row>
    <row r="4285" spans="1:1" x14ac:dyDescent="0.25">
      <c r="A4285" s="101"/>
    </row>
    <row r="4286" spans="1:1" x14ac:dyDescent="0.25">
      <c r="A4286" s="101"/>
    </row>
    <row r="4287" spans="1:1" x14ac:dyDescent="0.25">
      <c r="A4287" s="101"/>
    </row>
    <row r="4288" spans="1:1" x14ac:dyDescent="0.25">
      <c r="A4288" s="101"/>
    </row>
    <row r="4289" spans="1:1" x14ac:dyDescent="0.25">
      <c r="A4289" s="101"/>
    </row>
    <row r="4290" spans="1:1" x14ac:dyDescent="0.25">
      <c r="A4290" s="101"/>
    </row>
    <row r="4291" spans="1:1" x14ac:dyDescent="0.25">
      <c r="A4291" s="101"/>
    </row>
    <row r="4292" spans="1:1" x14ac:dyDescent="0.25">
      <c r="A4292" s="101"/>
    </row>
    <row r="4293" spans="1:1" x14ac:dyDescent="0.25">
      <c r="A4293" s="101"/>
    </row>
    <row r="4294" spans="1:1" x14ac:dyDescent="0.25">
      <c r="A4294" s="101"/>
    </row>
    <row r="4295" spans="1:1" x14ac:dyDescent="0.25">
      <c r="A4295" s="101"/>
    </row>
    <row r="4296" spans="1:1" x14ac:dyDescent="0.25">
      <c r="A4296" s="101"/>
    </row>
    <row r="4297" spans="1:1" x14ac:dyDescent="0.25">
      <c r="A4297" s="101"/>
    </row>
    <row r="4298" spans="1:1" x14ac:dyDescent="0.25">
      <c r="A4298" s="101"/>
    </row>
    <row r="4299" spans="1:1" x14ac:dyDescent="0.25">
      <c r="A4299" s="101"/>
    </row>
    <row r="4300" spans="1:1" x14ac:dyDescent="0.25">
      <c r="A4300" s="101"/>
    </row>
    <row r="4301" spans="1:1" x14ac:dyDescent="0.25">
      <c r="A4301" s="101"/>
    </row>
    <row r="4302" spans="1:1" x14ac:dyDescent="0.25">
      <c r="A4302" s="101"/>
    </row>
    <row r="4303" spans="1:1" x14ac:dyDescent="0.25">
      <c r="A4303" s="101"/>
    </row>
    <row r="4304" spans="1:1" x14ac:dyDescent="0.25">
      <c r="A4304" s="101"/>
    </row>
    <row r="4305" spans="1:1" x14ac:dyDescent="0.25">
      <c r="A4305" s="101"/>
    </row>
    <row r="4306" spans="1:1" x14ac:dyDescent="0.25">
      <c r="A4306" s="101"/>
    </row>
    <row r="4307" spans="1:1" x14ac:dyDescent="0.25">
      <c r="A4307" s="101"/>
    </row>
    <row r="4308" spans="1:1" x14ac:dyDescent="0.25">
      <c r="A4308" s="101"/>
    </row>
    <row r="4309" spans="1:1" x14ac:dyDescent="0.25">
      <c r="A4309" s="101"/>
    </row>
    <row r="4310" spans="1:1" x14ac:dyDescent="0.25">
      <c r="A4310" s="101"/>
    </row>
    <row r="4311" spans="1:1" x14ac:dyDescent="0.25">
      <c r="A4311" s="101"/>
    </row>
    <row r="4312" spans="1:1" x14ac:dyDescent="0.25">
      <c r="A4312" s="101"/>
    </row>
    <row r="4313" spans="1:1" x14ac:dyDescent="0.25">
      <c r="A4313" s="101"/>
    </row>
    <row r="4314" spans="1:1" x14ac:dyDescent="0.25">
      <c r="A4314" s="101"/>
    </row>
    <row r="4315" spans="1:1" x14ac:dyDescent="0.25">
      <c r="A4315" s="101"/>
    </row>
    <row r="4316" spans="1:1" x14ac:dyDescent="0.25">
      <c r="A4316" s="101"/>
    </row>
    <row r="4317" spans="1:1" x14ac:dyDescent="0.25">
      <c r="A4317" s="101"/>
    </row>
    <row r="4318" spans="1:1" x14ac:dyDescent="0.25">
      <c r="A4318" s="101"/>
    </row>
    <row r="4319" spans="1:1" x14ac:dyDescent="0.25">
      <c r="A4319" s="101"/>
    </row>
    <row r="4320" spans="1:1" x14ac:dyDescent="0.25">
      <c r="A4320" s="101"/>
    </row>
    <row r="4321" spans="1:1" x14ac:dyDescent="0.25">
      <c r="A4321" s="101"/>
    </row>
    <row r="4322" spans="1:1" x14ac:dyDescent="0.25">
      <c r="A4322" s="101"/>
    </row>
    <row r="4323" spans="1:1" x14ac:dyDescent="0.25">
      <c r="A4323" s="101"/>
    </row>
    <row r="4324" spans="1:1" x14ac:dyDescent="0.25">
      <c r="A4324" s="101"/>
    </row>
    <row r="4325" spans="1:1" x14ac:dyDescent="0.25">
      <c r="A4325" s="101"/>
    </row>
    <row r="4326" spans="1:1" x14ac:dyDescent="0.25">
      <c r="A4326" s="101"/>
    </row>
    <row r="4327" spans="1:1" x14ac:dyDescent="0.25">
      <c r="A4327" s="101"/>
    </row>
    <row r="4328" spans="1:1" x14ac:dyDescent="0.25">
      <c r="A4328" s="101"/>
    </row>
    <row r="4329" spans="1:1" x14ac:dyDescent="0.25">
      <c r="A4329" s="101"/>
    </row>
    <row r="4330" spans="1:1" x14ac:dyDescent="0.25">
      <c r="A4330" s="101"/>
    </row>
    <row r="4331" spans="1:1" x14ac:dyDescent="0.25">
      <c r="A4331" s="101"/>
    </row>
    <row r="4332" spans="1:1" x14ac:dyDescent="0.25">
      <c r="A4332" s="101"/>
    </row>
    <row r="4333" spans="1:1" x14ac:dyDescent="0.25">
      <c r="A4333" s="101"/>
    </row>
    <row r="4334" spans="1:1" x14ac:dyDescent="0.25">
      <c r="A4334" s="101"/>
    </row>
    <row r="4335" spans="1:1" x14ac:dyDescent="0.25">
      <c r="A4335" s="101"/>
    </row>
    <row r="4336" spans="1:1" x14ac:dyDescent="0.25">
      <c r="A4336" s="101"/>
    </row>
    <row r="4337" spans="1:1" x14ac:dyDescent="0.25">
      <c r="A4337" s="101"/>
    </row>
    <row r="4338" spans="1:1" x14ac:dyDescent="0.25">
      <c r="A4338" s="101"/>
    </row>
    <row r="4339" spans="1:1" x14ac:dyDescent="0.25">
      <c r="A4339" s="101"/>
    </row>
    <row r="4340" spans="1:1" x14ac:dyDescent="0.25">
      <c r="A4340" s="101"/>
    </row>
    <row r="4341" spans="1:1" x14ac:dyDescent="0.25">
      <c r="A4341" s="101"/>
    </row>
    <row r="4342" spans="1:1" x14ac:dyDescent="0.25">
      <c r="A4342" s="101"/>
    </row>
    <row r="4343" spans="1:1" x14ac:dyDescent="0.25">
      <c r="A4343" s="101"/>
    </row>
    <row r="4344" spans="1:1" x14ac:dyDescent="0.25">
      <c r="A4344" s="101"/>
    </row>
    <row r="4345" spans="1:1" x14ac:dyDescent="0.25">
      <c r="A4345" s="101"/>
    </row>
    <row r="4346" spans="1:1" x14ac:dyDescent="0.25">
      <c r="A4346" s="101"/>
    </row>
    <row r="4347" spans="1:1" x14ac:dyDescent="0.25">
      <c r="A4347" s="101"/>
    </row>
    <row r="4348" spans="1:1" x14ac:dyDescent="0.25">
      <c r="A4348" s="101"/>
    </row>
    <row r="4349" spans="1:1" x14ac:dyDescent="0.25">
      <c r="A4349" s="101"/>
    </row>
    <row r="4350" spans="1:1" x14ac:dyDescent="0.25">
      <c r="A4350" s="101"/>
    </row>
    <row r="4351" spans="1:1" x14ac:dyDescent="0.25">
      <c r="A4351" s="101"/>
    </row>
    <row r="4352" spans="1:1" x14ac:dyDescent="0.25">
      <c r="A4352" s="101"/>
    </row>
    <row r="4353" spans="1:1" x14ac:dyDescent="0.25">
      <c r="A4353" s="101"/>
    </row>
    <row r="4354" spans="1:1" x14ac:dyDescent="0.25">
      <c r="A4354" s="101"/>
    </row>
    <row r="4355" spans="1:1" x14ac:dyDescent="0.25">
      <c r="A4355" s="101"/>
    </row>
    <row r="4356" spans="1:1" x14ac:dyDescent="0.25">
      <c r="A4356" s="101"/>
    </row>
    <row r="4357" spans="1:1" x14ac:dyDescent="0.25">
      <c r="A4357" s="101"/>
    </row>
    <row r="4358" spans="1:1" x14ac:dyDescent="0.25">
      <c r="A4358" s="101"/>
    </row>
    <row r="4359" spans="1:1" x14ac:dyDescent="0.25">
      <c r="A4359" s="101"/>
    </row>
    <row r="4360" spans="1:1" x14ac:dyDescent="0.25">
      <c r="A4360" s="101"/>
    </row>
    <row r="4361" spans="1:1" x14ac:dyDescent="0.25">
      <c r="A4361" s="101"/>
    </row>
    <row r="4362" spans="1:1" x14ac:dyDescent="0.25">
      <c r="A4362" s="101"/>
    </row>
    <row r="4363" spans="1:1" x14ac:dyDescent="0.25">
      <c r="A4363" s="101"/>
    </row>
    <row r="4364" spans="1:1" x14ac:dyDescent="0.25">
      <c r="A4364" s="101"/>
    </row>
    <row r="4365" spans="1:1" x14ac:dyDescent="0.25">
      <c r="A4365" s="101"/>
    </row>
    <row r="4366" spans="1:1" x14ac:dyDescent="0.25">
      <c r="A4366" s="101"/>
    </row>
    <row r="4367" spans="1:1" x14ac:dyDescent="0.25">
      <c r="A4367" s="101"/>
    </row>
    <row r="4368" spans="1:1" x14ac:dyDescent="0.25">
      <c r="A4368" s="101"/>
    </row>
    <row r="4369" spans="1:1" x14ac:dyDescent="0.25">
      <c r="A4369" s="101"/>
    </row>
    <row r="4370" spans="1:1" x14ac:dyDescent="0.25">
      <c r="A4370" s="101"/>
    </row>
    <row r="4371" spans="1:1" x14ac:dyDescent="0.25">
      <c r="A4371" s="101"/>
    </row>
    <row r="4372" spans="1:1" x14ac:dyDescent="0.25">
      <c r="A4372" s="101"/>
    </row>
    <row r="4373" spans="1:1" x14ac:dyDescent="0.25">
      <c r="A4373" s="101"/>
    </row>
    <row r="4374" spans="1:1" x14ac:dyDescent="0.25">
      <c r="A4374" s="101"/>
    </row>
    <row r="4375" spans="1:1" x14ac:dyDescent="0.25">
      <c r="A4375" s="101"/>
    </row>
    <row r="4376" spans="1:1" x14ac:dyDescent="0.25">
      <c r="A4376" s="101"/>
    </row>
    <row r="4377" spans="1:1" x14ac:dyDescent="0.25">
      <c r="A4377" s="101"/>
    </row>
    <row r="4378" spans="1:1" x14ac:dyDescent="0.25">
      <c r="A4378" s="101"/>
    </row>
    <row r="4379" spans="1:1" x14ac:dyDescent="0.25">
      <c r="A4379" s="101"/>
    </row>
    <row r="4380" spans="1:1" x14ac:dyDescent="0.25">
      <c r="A4380" s="101"/>
    </row>
    <row r="4381" spans="1:1" x14ac:dyDescent="0.25">
      <c r="A4381" s="101"/>
    </row>
    <row r="4382" spans="1:1" x14ac:dyDescent="0.25">
      <c r="A4382" s="101"/>
    </row>
    <row r="4383" spans="1:1" x14ac:dyDescent="0.25">
      <c r="A4383" s="101"/>
    </row>
    <row r="4384" spans="1:1" x14ac:dyDescent="0.25">
      <c r="A4384" s="101"/>
    </row>
    <row r="4385" spans="1:1" x14ac:dyDescent="0.25">
      <c r="A4385" s="101"/>
    </row>
    <row r="4386" spans="1:1" x14ac:dyDescent="0.25">
      <c r="A4386" s="101"/>
    </row>
    <row r="4387" spans="1:1" x14ac:dyDescent="0.25">
      <c r="A4387" s="101"/>
    </row>
    <row r="4388" spans="1:1" x14ac:dyDescent="0.25">
      <c r="A4388" s="101"/>
    </row>
    <row r="4389" spans="1:1" x14ac:dyDescent="0.25">
      <c r="A4389" s="101"/>
    </row>
    <row r="4390" spans="1:1" x14ac:dyDescent="0.25">
      <c r="A4390" s="101"/>
    </row>
    <row r="4391" spans="1:1" x14ac:dyDescent="0.25">
      <c r="A4391" s="101"/>
    </row>
    <row r="4392" spans="1:1" x14ac:dyDescent="0.25">
      <c r="A4392" s="101"/>
    </row>
    <row r="4393" spans="1:1" x14ac:dyDescent="0.25">
      <c r="A4393" s="101"/>
    </row>
    <row r="4394" spans="1:1" x14ac:dyDescent="0.25">
      <c r="A4394" s="101"/>
    </row>
    <row r="4395" spans="1:1" x14ac:dyDescent="0.25">
      <c r="A4395" s="101"/>
    </row>
    <row r="4396" spans="1:1" x14ac:dyDescent="0.25">
      <c r="A4396" s="101"/>
    </row>
    <row r="4397" spans="1:1" x14ac:dyDescent="0.25">
      <c r="A4397" s="101"/>
    </row>
    <row r="4398" spans="1:1" x14ac:dyDescent="0.25">
      <c r="A4398" s="101"/>
    </row>
    <row r="4399" spans="1:1" x14ac:dyDescent="0.25">
      <c r="A4399" s="101"/>
    </row>
    <row r="4400" spans="1:1" x14ac:dyDescent="0.25">
      <c r="A4400" s="101"/>
    </row>
    <row r="4401" spans="1:1" x14ac:dyDescent="0.25">
      <c r="A4401" s="101"/>
    </row>
    <row r="4402" spans="1:1" x14ac:dyDescent="0.25">
      <c r="A4402" s="101"/>
    </row>
    <row r="4403" spans="1:1" x14ac:dyDescent="0.25">
      <c r="A4403" s="101"/>
    </row>
    <row r="4404" spans="1:1" x14ac:dyDescent="0.25">
      <c r="A4404" s="101"/>
    </row>
    <row r="4405" spans="1:1" x14ac:dyDescent="0.25">
      <c r="A4405" s="101"/>
    </row>
    <row r="4406" spans="1:1" x14ac:dyDescent="0.25">
      <c r="A4406" s="101"/>
    </row>
    <row r="4407" spans="1:1" x14ac:dyDescent="0.25">
      <c r="A4407" s="101"/>
    </row>
    <row r="4408" spans="1:1" x14ac:dyDescent="0.25">
      <c r="A4408" s="101"/>
    </row>
    <row r="4409" spans="1:1" x14ac:dyDescent="0.25">
      <c r="A4409" s="101"/>
    </row>
    <row r="4410" spans="1:1" x14ac:dyDescent="0.25">
      <c r="A4410" s="101"/>
    </row>
    <row r="4411" spans="1:1" x14ac:dyDescent="0.25">
      <c r="A4411" s="101"/>
    </row>
    <row r="4412" spans="1:1" x14ac:dyDescent="0.25">
      <c r="A4412" s="101"/>
    </row>
    <row r="4413" spans="1:1" x14ac:dyDescent="0.25">
      <c r="A4413" s="101"/>
    </row>
    <row r="4414" spans="1:1" x14ac:dyDescent="0.25">
      <c r="A4414" s="101"/>
    </row>
    <row r="4415" spans="1:1" x14ac:dyDescent="0.25">
      <c r="A4415" s="101"/>
    </row>
    <row r="4416" spans="1:1" x14ac:dyDescent="0.25">
      <c r="A4416" s="101"/>
    </row>
    <row r="4417" spans="1:1" x14ac:dyDescent="0.25">
      <c r="A4417" s="101"/>
    </row>
    <row r="4418" spans="1:1" x14ac:dyDescent="0.25">
      <c r="A4418" s="101"/>
    </row>
    <row r="4419" spans="1:1" x14ac:dyDescent="0.25">
      <c r="A4419" s="101"/>
    </row>
    <row r="4420" spans="1:1" x14ac:dyDescent="0.25">
      <c r="A4420" s="101"/>
    </row>
    <row r="4421" spans="1:1" x14ac:dyDescent="0.25">
      <c r="A4421" s="101"/>
    </row>
    <row r="4422" spans="1:1" x14ac:dyDescent="0.25">
      <c r="A4422" s="101"/>
    </row>
    <row r="4423" spans="1:1" x14ac:dyDescent="0.25">
      <c r="A4423" s="101"/>
    </row>
    <row r="4424" spans="1:1" x14ac:dyDescent="0.25">
      <c r="A4424" s="101"/>
    </row>
    <row r="4425" spans="1:1" x14ac:dyDescent="0.25">
      <c r="A4425" s="101"/>
    </row>
    <row r="4426" spans="1:1" x14ac:dyDescent="0.25">
      <c r="A4426" s="101"/>
    </row>
    <row r="4427" spans="1:1" x14ac:dyDescent="0.25">
      <c r="A4427" s="101"/>
    </row>
    <row r="4428" spans="1:1" x14ac:dyDescent="0.25">
      <c r="A4428" s="101"/>
    </row>
    <row r="4429" spans="1:1" x14ac:dyDescent="0.25">
      <c r="A4429" s="101"/>
    </row>
    <row r="4430" spans="1:1" x14ac:dyDescent="0.25">
      <c r="A4430" s="101"/>
    </row>
    <row r="4431" spans="1:1" x14ac:dyDescent="0.25">
      <c r="A4431" s="101"/>
    </row>
    <row r="4432" spans="1:1" x14ac:dyDescent="0.25">
      <c r="A4432" s="101"/>
    </row>
    <row r="4433" spans="1:1" x14ac:dyDescent="0.25">
      <c r="A4433" s="101"/>
    </row>
    <row r="4434" spans="1:1" x14ac:dyDescent="0.25">
      <c r="A4434" s="101"/>
    </row>
    <row r="4435" spans="1:1" x14ac:dyDescent="0.25">
      <c r="A4435" s="101"/>
    </row>
    <row r="4436" spans="1:1" x14ac:dyDescent="0.25">
      <c r="A4436" s="101"/>
    </row>
    <row r="4437" spans="1:1" x14ac:dyDescent="0.25">
      <c r="A4437" s="101"/>
    </row>
    <row r="4438" spans="1:1" x14ac:dyDescent="0.25">
      <c r="A4438" s="101"/>
    </row>
    <row r="4439" spans="1:1" x14ac:dyDescent="0.25">
      <c r="A4439" s="101"/>
    </row>
    <row r="4440" spans="1:1" x14ac:dyDescent="0.25">
      <c r="A4440" s="101"/>
    </row>
    <row r="4441" spans="1:1" x14ac:dyDescent="0.25">
      <c r="A4441" s="101"/>
    </row>
    <row r="4442" spans="1:1" x14ac:dyDescent="0.25">
      <c r="A4442" s="101"/>
    </row>
    <row r="4443" spans="1:1" x14ac:dyDescent="0.25">
      <c r="A4443" s="101"/>
    </row>
    <row r="4444" spans="1:1" x14ac:dyDescent="0.25">
      <c r="A4444" s="101"/>
    </row>
    <row r="4445" spans="1:1" x14ac:dyDescent="0.25">
      <c r="A4445" s="101"/>
    </row>
    <row r="4446" spans="1:1" x14ac:dyDescent="0.25">
      <c r="A4446" s="101"/>
    </row>
    <row r="4447" spans="1:1" x14ac:dyDescent="0.25">
      <c r="A4447" s="101"/>
    </row>
    <row r="4448" spans="1:1" x14ac:dyDescent="0.25">
      <c r="A4448" s="101"/>
    </row>
    <row r="4449" spans="1:1" x14ac:dyDescent="0.25">
      <c r="A4449" s="101"/>
    </row>
    <row r="4450" spans="1:1" x14ac:dyDescent="0.25">
      <c r="A4450" s="101"/>
    </row>
    <row r="4451" spans="1:1" x14ac:dyDescent="0.25">
      <c r="A4451" s="101"/>
    </row>
    <row r="4452" spans="1:1" x14ac:dyDescent="0.25">
      <c r="A4452" s="101"/>
    </row>
    <row r="4453" spans="1:1" x14ac:dyDescent="0.25">
      <c r="A4453" s="101"/>
    </row>
    <row r="4454" spans="1:1" x14ac:dyDescent="0.25">
      <c r="A4454" s="101"/>
    </row>
    <row r="4455" spans="1:1" x14ac:dyDescent="0.25">
      <c r="A4455" s="101"/>
    </row>
    <row r="4456" spans="1:1" x14ac:dyDescent="0.25">
      <c r="A4456" s="101"/>
    </row>
    <row r="4457" spans="1:1" x14ac:dyDescent="0.25">
      <c r="A4457" s="101"/>
    </row>
    <row r="4458" spans="1:1" x14ac:dyDescent="0.25">
      <c r="A4458" s="101"/>
    </row>
    <row r="4459" spans="1:1" x14ac:dyDescent="0.25">
      <c r="A4459" s="101"/>
    </row>
    <row r="4460" spans="1:1" x14ac:dyDescent="0.25">
      <c r="A4460" s="101"/>
    </row>
    <row r="4461" spans="1:1" x14ac:dyDescent="0.25">
      <c r="A4461" s="101"/>
    </row>
    <row r="4462" spans="1:1" x14ac:dyDescent="0.25">
      <c r="A4462" s="101"/>
    </row>
    <row r="4463" spans="1:1" x14ac:dyDescent="0.25">
      <c r="A4463" s="101"/>
    </row>
    <row r="4464" spans="1:1" x14ac:dyDescent="0.25">
      <c r="A4464" s="101"/>
    </row>
    <row r="4465" spans="1:1" x14ac:dyDescent="0.25">
      <c r="A4465" s="101"/>
    </row>
    <row r="4466" spans="1:1" x14ac:dyDescent="0.25">
      <c r="A4466" s="101"/>
    </row>
    <row r="4467" spans="1:1" x14ac:dyDescent="0.25">
      <c r="A4467" s="101"/>
    </row>
    <row r="4468" spans="1:1" x14ac:dyDescent="0.25">
      <c r="A4468" s="101"/>
    </row>
    <row r="4469" spans="1:1" x14ac:dyDescent="0.25">
      <c r="A4469" s="101"/>
    </row>
    <row r="4470" spans="1:1" x14ac:dyDescent="0.25">
      <c r="A4470" s="101"/>
    </row>
    <row r="4471" spans="1:1" x14ac:dyDescent="0.25">
      <c r="A4471" s="101"/>
    </row>
    <row r="4472" spans="1:1" x14ac:dyDescent="0.25">
      <c r="A4472" s="101"/>
    </row>
    <row r="4473" spans="1:1" x14ac:dyDescent="0.25">
      <c r="A4473" s="101"/>
    </row>
    <row r="4474" spans="1:1" x14ac:dyDescent="0.25">
      <c r="A4474" s="101"/>
    </row>
    <row r="4475" spans="1:1" x14ac:dyDescent="0.25">
      <c r="A4475" s="101"/>
    </row>
    <row r="4476" spans="1:1" x14ac:dyDescent="0.25">
      <c r="A4476" s="101"/>
    </row>
    <row r="4477" spans="1:1" x14ac:dyDescent="0.25">
      <c r="A4477" s="101"/>
    </row>
    <row r="4478" spans="1:1" x14ac:dyDescent="0.25">
      <c r="A4478" s="101"/>
    </row>
    <row r="4479" spans="1:1" x14ac:dyDescent="0.25">
      <c r="A4479" s="101"/>
    </row>
    <row r="4480" spans="1:1" x14ac:dyDescent="0.25">
      <c r="A4480" s="101"/>
    </row>
    <row r="4481" spans="1:1" x14ac:dyDescent="0.25">
      <c r="A4481" s="101"/>
    </row>
    <row r="4482" spans="1:1" x14ac:dyDescent="0.25">
      <c r="A4482" s="101"/>
    </row>
    <row r="4483" spans="1:1" x14ac:dyDescent="0.25">
      <c r="A4483" s="101"/>
    </row>
    <row r="4484" spans="1:1" x14ac:dyDescent="0.25">
      <c r="A4484" s="101"/>
    </row>
    <row r="4485" spans="1:1" x14ac:dyDescent="0.25">
      <c r="A4485" s="101"/>
    </row>
    <row r="4486" spans="1:1" x14ac:dyDescent="0.25">
      <c r="A4486" s="101"/>
    </row>
    <row r="4487" spans="1:1" x14ac:dyDescent="0.25">
      <c r="A4487" s="101"/>
    </row>
    <row r="4488" spans="1:1" x14ac:dyDescent="0.25">
      <c r="A4488" s="101"/>
    </row>
    <row r="4489" spans="1:1" x14ac:dyDescent="0.25">
      <c r="A4489" s="101"/>
    </row>
    <row r="4490" spans="1:1" x14ac:dyDescent="0.25">
      <c r="A4490" s="101"/>
    </row>
    <row r="4491" spans="1:1" x14ac:dyDescent="0.25">
      <c r="A4491" s="101"/>
    </row>
    <row r="4492" spans="1:1" x14ac:dyDescent="0.25">
      <c r="A4492" s="101"/>
    </row>
    <row r="4493" spans="1:1" x14ac:dyDescent="0.25">
      <c r="A4493" s="101"/>
    </row>
    <row r="4494" spans="1:1" x14ac:dyDescent="0.25">
      <c r="A4494" s="101"/>
    </row>
    <row r="4495" spans="1:1" x14ac:dyDescent="0.25">
      <c r="A4495" s="101"/>
    </row>
    <row r="4496" spans="1:1" x14ac:dyDescent="0.25">
      <c r="A4496" s="101"/>
    </row>
    <row r="4497" spans="1:1" x14ac:dyDescent="0.25">
      <c r="A4497" s="101"/>
    </row>
    <row r="4498" spans="1:1" x14ac:dyDescent="0.25">
      <c r="A4498" s="101"/>
    </row>
    <row r="4499" spans="1:1" x14ac:dyDescent="0.25">
      <c r="A4499" s="101"/>
    </row>
    <row r="4500" spans="1:1" x14ac:dyDescent="0.25">
      <c r="A4500" s="101"/>
    </row>
    <row r="4501" spans="1:1" x14ac:dyDescent="0.25">
      <c r="A4501" s="101"/>
    </row>
    <row r="4502" spans="1:1" x14ac:dyDescent="0.25">
      <c r="A4502" s="101"/>
    </row>
    <row r="4503" spans="1:1" x14ac:dyDescent="0.25">
      <c r="A4503" s="101"/>
    </row>
    <row r="4504" spans="1:1" x14ac:dyDescent="0.25">
      <c r="A4504" s="101"/>
    </row>
    <row r="4505" spans="1:1" x14ac:dyDescent="0.25">
      <c r="A4505" s="101"/>
    </row>
    <row r="4506" spans="1:1" x14ac:dyDescent="0.25">
      <c r="A4506" s="101"/>
    </row>
    <row r="4507" spans="1:1" x14ac:dyDescent="0.25">
      <c r="A4507" s="101"/>
    </row>
    <row r="4508" spans="1:1" x14ac:dyDescent="0.25">
      <c r="A4508" s="101"/>
    </row>
    <row r="4509" spans="1:1" x14ac:dyDescent="0.25">
      <c r="A4509" s="101"/>
    </row>
    <row r="4510" spans="1:1" x14ac:dyDescent="0.25">
      <c r="A4510" s="101"/>
    </row>
    <row r="4511" spans="1:1" x14ac:dyDescent="0.25">
      <c r="A4511" s="101"/>
    </row>
    <row r="4512" spans="1:1" x14ac:dyDescent="0.25">
      <c r="A4512" s="101"/>
    </row>
    <row r="4513" spans="1:1" x14ac:dyDescent="0.25">
      <c r="A4513" s="101"/>
    </row>
    <row r="4514" spans="1:1" x14ac:dyDescent="0.25">
      <c r="A4514" s="101"/>
    </row>
    <row r="4515" spans="1:1" x14ac:dyDescent="0.25">
      <c r="A4515" s="101"/>
    </row>
    <row r="4516" spans="1:1" x14ac:dyDescent="0.25">
      <c r="A4516" s="101"/>
    </row>
    <row r="4517" spans="1:1" x14ac:dyDescent="0.25">
      <c r="A4517" s="101"/>
    </row>
    <row r="4518" spans="1:1" x14ac:dyDescent="0.25">
      <c r="A4518" s="101"/>
    </row>
    <row r="4519" spans="1:1" x14ac:dyDescent="0.25">
      <c r="A4519" s="101"/>
    </row>
    <row r="4520" spans="1:1" x14ac:dyDescent="0.25">
      <c r="A4520" s="101"/>
    </row>
    <row r="4521" spans="1:1" x14ac:dyDescent="0.25">
      <c r="A4521" s="101"/>
    </row>
    <row r="4522" spans="1:1" x14ac:dyDescent="0.25">
      <c r="A4522" s="101"/>
    </row>
    <row r="4523" spans="1:1" x14ac:dyDescent="0.25">
      <c r="A4523" s="101"/>
    </row>
    <row r="4524" spans="1:1" x14ac:dyDescent="0.25">
      <c r="A4524" s="101"/>
    </row>
    <row r="4525" spans="1:1" x14ac:dyDescent="0.25">
      <c r="A4525" s="101"/>
    </row>
    <row r="4526" spans="1:1" x14ac:dyDescent="0.25">
      <c r="A4526" s="101"/>
    </row>
    <row r="4527" spans="1:1" x14ac:dyDescent="0.25">
      <c r="A4527" s="101"/>
    </row>
    <row r="4528" spans="1:1" x14ac:dyDescent="0.25">
      <c r="A4528" s="101"/>
    </row>
    <row r="4529" spans="1:1" x14ac:dyDescent="0.25">
      <c r="A4529" s="101"/>
    </row>
    <row r="4530" spans="1:1" x14ac:dyDescent="0.25">
      <c r="A4530" s="101"/>
    </row>
    <row r="4531" spans="1:1" x14ac:dyDescent="0.25">
      <c r="A4531" s="101"/>
    </row>
    <row r="4532" spans="1:1" x14ac:dyDescent="0.25">
      <c r="A4532" s="101"/>
    </row>
    <row r="4533" spans="1:1" x14ac:dyDescent="0.25">
      <c r="A4533" s="101"/>
    </row>
    <row r="4534" spans="1:1" x14ac:dyDescent="0.25">
      <c r="A4534" s="101"/>
    </row>
    <row r="4535" spans="1:1" x14ac:dyDescent="0.25">
      <c r="A4535" s="101"/>
    </row>
    <row r="4536" spans="1:1" x14ac:dyDescent="0.25">
      <c r="A4536" s="101"/>
    </row>
    <row r="4537" spans="1:1" x14ac:dyDescent="0.25">
      <c r="A4537" s="101"/>
    </row>
    <row r="4538" spans="1:1" x14ac:dyDescent="0.25">
      <c r="A4538" s="101"/>
    </row>
    <row r="4539" spans="1:1" x14ac:dyDescent="0.25">
      <c r="A4539" s="101"/>
    </row>
    <row r="4540" spans="1:1" x14ac:dyDescent="0.25">
      <c r="A4540" s="101"/>
    </row>
    <row r="4541" spans="1:1" x14ac:dyDescent="0.25">
      <c r="A4541" s="101"/>
    </row>
    <row r="4542" spans="1:1" x14ac:dyDescent="0.25">
      <c r="A4542" s="101"/>
    </row>
    <row r="4543" spans="1:1" x14ac:dyDescent="0.25">
      <c r="A4543" s="101"/>
    </row>
    <row r="4544" spans="1:1" x14ac:dyDescent="0.25">
      <c r="A4544" s="101"/>
    </row>
    <row r="4545" spans="1:1" x14ac:dyDescent="0.25">
      <c r="A4545" s="101"/>
    </row>
    <row r="4546" spans="1:1" x14ac:dyDescent="0.25">
      <c r="A4546" s="101"/>
    </row>
    <row r="4547" spans="1:1" x14ac:dyDescent="0.25">
      <c r="A4547" s="101"/>
    </row>
    <row r="4548" spans="1:1" x14ac:dyDescent="0.25">
      <c r="A4548" s="101"/>
    </row>
    <row r="4549" spans="1:1" x14ac:dyDescent="0.25">
      <c r="A4549" s="101"/>
    </row>
    <row r="4550" spans="1:1" x14ac:dyDescent="0.25">
      <c r="A4550" s="101"/>
    </row>
    <row r="4551" spans="1:1" x14ac:dyDescent="0.25">
      <c r="A4551" s="101"/>
    </row>
    <row r="4552" spans="1:1" x14ac:dyDescent="0.25">
      <c r="A4552" s="101"/>
    </row>
    <row r="4553" spans="1:1" x14ac:dyDescent="0.25">
      <c r="A4553" s="101"/>
    </row>
    <row r="4554" spans="1:1" x14ac:dyDescent="0.25">
      <c r="A4554" s="101"/>
    </row>
    <row r="4555" spans="1:1" x14ac:dyDescent="0.25">
      <c r="A4555" s="101"/>
    </row>
    <row r="4556" spans="1:1" x14ac:dyDescent="0.25">
      <c r="A4556" s="101"/>
    </row>
    <row r="4557" spans="1:1" x14ac:dyDescent="0.25">
      <c r="A4557" s="101"/>
    </row>
    <row r="4558" spans="1:1" x14ac:dyDescent="0.25">
      <c r="A4558" s="101"/>
    </row>
    <row r="4559" spans="1:1" x14ac:dyDescent="0.25">
      <c r="A4559" s="101"/>
    </row>
    <row r="4560" spans="1:1" x14ac:dyDescent="0.25">
      <c r="A4560" s="101"/>
    </row>
    <row r="4561" spans="1:1" x14ac:dyDescent="0.25">
      <c r="A4561" s="101"/>
    </row>
    <row r="4562" spans="1:1" x14ac:dyDescent="0.25">
      <c r="A4562" s="101"/>
    </row>
    <row r="4563" spans="1:1" x14ac:dyDescent="0.25">
      <c r="A4563" s="101"/>
    </row>
    <row r="4564" spans="1:1" x14ac:dyDescent="0.25">
      <c r="A4564" s="101"/>
    </row>
    <row r="4565" spans="1:1" x14ac:dyDescent="0.25">
      <c r="A4565" s="101"/>
    </row>
    <row r="4566" spans="1:1" x14ac:dyDescent="0.25">
      <c r="A4566" s="101"/>
    </row>
    <row r="4567" spans="1:1" x14ac:dyDescent="0.25">
      <c r="A4567" s="101"/>
    </row>
    <row r="4568" spans="1:1" x14ac:dyDescent="0.25">
      <c r="A4568" s="101"/>
    </row>
    <row r="4569" spans="1:1" x14ac:dyDescent="0.25">
      <c r="A4569" s="101"/>
    </row>
    <row r="4570" spans="1:1" x14ac:dyDescent="0.25">
      <c r="A4570" s="101"/>
    </row>
    <row r="4571" spans="1:1" x14ac:dyDescent="0.25">
      <c r="A4571" s="101"/>
    </row>
    <row r="4572" spans="1:1" x14ac:dyDescent="0.25">
      <c r="A4572" s="101"/>
    </row>
    <row r="4573" spans="1:1" x14ac:dyDescent="0.25">
      <c r="A4573" s="101"/>
    </row>
    <row r="4574" spans="1:1" x14ac:dyDescent="0.25">
      <c r="A4574" s="101"/>
    </row>
    <row r="4575" spans="1:1" x14ac:dyDescent="0.25">
      <c r="A4575" s="101"/>
    </row>
    <row r="4576" spans="1:1" x14ac:dyDescent="0.25">
      <c r="A4576" s="101"/>
    </row>
    <row r="4577" spans="1:1" x14ac:dyDescent="0.25">
      <c r="A4577" s="101"/>
    </row>
    <row r="4578" spans="1:1" x14ac:dyDescent="0.25">
      <c r="A4578" s="101"/>
    </row>
    <row r="4579" spans="1:1" x14ac:dyDescent="0.25">
      <c r="A4579" s="101"/>
    </row>
    <row r="4580" spans="1:1" x14ac:dyDescent="0.25">
      <c r="A4580" s="101"/>
    </row>
    <row r="4581" spans="1:1" x14ac:dyDescent="0.25">
      <c r="A4581" s="101"/>
    </row>
    <row r="4582" spans="1:1" x14ac:dyDescent="0.25">
      <c r="A4582" s="101"/>
    </row>
    <row r="4583" spans="1:1" x14ac:dyDescent="0.25">
      <c r="A4583" s="101"/>
    </row>
    <row r="4584" spans="1:1" x14ac:dyDescent="0.25">
      <c r="A4584" s="101"/>
    </row>
    <row r="4585" spans="1:1" x14ac:dyDescent="0.25">
      <c r="A4585" s="101"/>
    </row>
    <row r="4586" spans="1:1" x14ac:dyDescent="0.25">
      <c r="A4586" s="101"/>
    </row>
    <row r="4587" spans="1:1" x14ac:dyDescent="0.25">
      <c r="A4587" s="101"/>
    </row>
    <row r="4588" spans="1:1" x14ac:dyDescent="0.25">
      <c r="A4588" s="101"/>
    </row>
    <row r="4589" spans="1:1" x14ac:dyDescent="0.25">
      <c r="A4589" s="101"/>
    </row>
    <row r="4590" spans="1:1" x14ac:dyDescent="0.25">
      <c r="A4590" s="101"/>
    </row>
    <row r="4591" spans="1:1" x14ac:dyDescent="0.25">
      <c r="A4591" s="101"/>
    </row>
    <row r="4592" spans="1:1" x14ac:dyDescent="0.25">
      <c r="A4592" s="101"/>
    </row>
    <row r="4593" spans="1:1" x14ac:dyDescent="0.25">
      <c r="A4593" s="101"/>
    </row>
    <row r="4594" spans="1:1" x14ac:dyDescent="0.25">
      <c r="A4594" s="101"/>
    </row>
    <row r="4595" spans="1:1" x14ac:dyDescent="0.25">
      <c r="A4595" s="101"/>
    </row>
    <row r="4596" spans="1:1" x14ac:dyDescent="0.25">
      <c r="A4596" s="101"/>
    </row>
    <row r="4597" spans="1:1" x14ac:dyDescent="0.25">
      <c r="A4597" s="101"/>
    </row>
    <row r="4598" spans="1:1" x14ac:dyDescent="0.25">
      <c r="A4598" s="101"/>
    </row>
    <row r="4599" spans="1:1" x14ac:dyDescent="0.25">
      <c r="A4599" s="101"/>
    </row>
    <row r="4600" spans="1:1" x14ac:dyDescent="0.25">
      <c r="A4600" s="101"/>
    </row>
    <row r="4601" spans="1:1" x14ac:dyDescent="0.25">
      <c r="A4601" s="101"/>
    </row>
    <row r="4602" spans="1:1" x14ac:dyDescent="0.25">
      <c r="A4602" s="101"/>
    </row>
    <row r="4603" spans="1:1" x14ac:dyDescent="0.25">
      <c r="A4603" s="101"/>
    </row>
    <row r="4604" spans="1:1" x14ac:dyDescent="0.25">
      <c r="A4604" s="101"/>
    </row>
    <row r="4605" spans="1:1" x14ac:dyDescent="0.25">
      <c r="A4605" s="101"/>
    </row>
    <row r="4606" spans="1:1" x14ac:dyDescent="0.25">
      <c r="A4606" s="101"/>
    </row>
    <row r="4607" spans="1:1" x14ac:dyDescent="0.25">
      <c r="A4607" s="101"/>
    </row>
    <row r="4608" spans="1:1" x14ac:dyDescent="0.25">
      <c r="A4608" s="101"/>
    </row>
    <row r="4609" spans="1:1" x14ac:dyDescent="0.25">
      <c r="A4609" s="101"/>
    </row>
    <row r="4610" spans="1:1" x14ac:dyDescent="0.25">
      <c r="A4610" s="101"/>
    </row>
    <row r="4611" spans="1:1" x14ac:dyDescent="0.25">
      <c r="A4611" s="101"/>
    </row>
    <row r="4612" spans="1:1" x14ac:dyDescent="0.25">
      <c r="A4612" s="101"/>
    </row>
    <row r="4613" spans="1:1" x14ac:dyDescent="0.25">
      <c r="A4613" s="101"/>
    </row>
    <row r="4614" spans="1:1" x14ac:dyDescent="0.25">
      <c r="A4614" s="101"/>
    </row>
    <row r="4615" spans="1:1" x14ac:dyDescent="0.25">
      <c r="A4615" s="101"/>
    </row>
    <row r="4616" spans="1:1" x14ac:dyDescent="0.25">
      <c r="A4616" s="101"/>
    </row>
    <row r="4617" spans="1:1" x14ac:dyDescent="0.25">
      <c r="A4617" s="101"/>
    </row>
    <row r="4618" spans="1:1" x14ac:dyDescent="0.25">
      <c r="A4618" s="101"/>
    </row>
    <row r="4619" spans="1:1" x14ac:dyDescent="0.25">
      <c r="A4619" s="101"/>
    </row>
    <row r="4620" spans="1:1" x14ac:dyDescent="0.25">
      <c r="A4620" s="101"/>
    </row>
    <row r="4621" spans="1:1" x14ac:dyDescent="0.25">
      <c r="A4621" s="101"/>
    </row>
    <row r="4622" spans="1:1" x14ac:dyDescent="0.25">
      <c r="A4622" s="101"/>
    </row>
    <row r="4623" spans="1:1" x14ac:dyDescent="0.25">
      <c r="A4623" s="101"/>
    </row>
    <row r="4624" spans="1:1" x14ac:dyDescent="0.25">
      <c r="A4624" s="101"/>
    </row>
    <row r="4625" spans="1:1" x14ac:dyDescent="0.25">
      <c r="A4625" s="101"/>
    </row>
    <row r="4626" spans="1:1" x14ac:dyDescent="0.25">
      <c r="A4626" s="101"/>
    </row>
    <row r="4627" spans="1:1" x14ac:dyDescent="0.25">
      <c r="A4627" s="101"/>
    </row>
    <row r="4628" spans="1:1" x14ac:dyDescent="0.25">
      <c r="A4628" s="101"/>
    </row>
    <row r="4629" spans="1:1" x14ac:dyDescent="0.25">
      <c r="A4629" s="101"/>
    </row>
    <row r="4630" spans="1:1" x14ac:dyDescent="0.25">
      <c r="A4630" s="101"/>
    </row>
    <row r="4631" spans="1:1" x14ac:dyDescent="0.25">
      <c r="A4631" s="101"/>
    </row>
    <row r="4632" spans="1:1" x14ac:dyDescent="0.25">
      <c r="A4632" s="101"/>
    </row>
    <row r="4633" spans="1:1" x14ac:dyDescent="0.25">
      <c r="A4633" s="101"/>
    </row>
    <row r="4634" spans="1:1" x14ac:dyDescent="0.25">
      <c r="A4634" s="101"/>
    </row>
    <row r="4635" spans="1:1" x14ac:dyDescent="0.25">
      <c r="A4635" s="101"/>
    </row>
    <row r="4636" spans="1:1" x14ac:dyDescent="0.25">
      <c r="A4636" s="101"/>
    </row>
    <row r="4637" spans="1:1" x14ac:dyDescent="0.25">
      <c r="A4637" s="101"/>
    </row>
    <row r="4638" spans="1:1" x14ac:dyDescent="0.25">
      <c r="A4638" s="101"/>
    </row>
    <row r="4639" spans="1:1" x14ac:dyDescent="0.25">
      <c r="A4639" s="101"/>
    </row>
    <row r="4640" spans="1:1" x14ac:dyDescent="0.25">
      <c r="A4640" s="101"/>
    </row>
    <row r="4641" spans="1:1" x14ac:dyDescent="0.25">
      <c r="A4641" s="101"/>
    </row>
    <row r="4642" spans="1:1" x14ac:dyDescent="0.25">
      <c r="A4642" s="101"/>
    </row>
    <row r="4643" spans="1:1" x14ac:dyDescent="0.25">
      <c r="A4643" s="101"/>
    </row>
    <row r="4644" spans="1:1" x14ac:dyDescent="0.25">
      <c r="A4644" s="101"/>
    </row>
    <row r="4645" spans="1:1" x14ac:dyDescent="0.25">
      <c r="A4645" s="101"/>
    </row>
    <row r="4646" spans="1:1" x14ac:dyDescent="0.25">
      <c r="A4646" s="101"/>
    </row>
    <row r="4647" spans="1:1" x14ac:dyDescent="0.25">
      <c r="A4647" s="101"/>
    </row>
    <row r="4648" spans="1:1" x14ac:dyDescent="0.25">
      <c r="A4648" s="101"/>
    </row>
    <row r="4649" spans="1:1" x14ac:dyDescent="0.25">
      <c r="A4649" s="101"/>
    </row>
    <row r="4650" spans="1:1" x14ac:dyDescent="0.25">
      <c r="A4650" s="101"/>
    </row>
    <row r="4651" spans="1:1" x14ac:dyDescent="0.25">
      <c r="A4651" s="101"/>
    </row>
    <row r="4652" spans="1:1" x14ac:dyDescent="0.25">
      <c r="A4652" s="101"/>
    </row>
    <row r="4653" spans="1:1" x14ac:dyDescent="0.25">
      <c r="A4653" s="101"/>
    </row>
    <row r="4654" spans="1:1" x14ac:dyDescent="0.25">
      <c r="A4654" s="101"/>
    </row>
    <row r="4655" spans="1:1" x14ac:dyDescent="0.25">
      <c r="A4655" s="101"/>
    </row>
    <row r="4656" spans="1:1" x14ac:dyDescent="0.25">
      <c r="A4656" s="101"/>
    </row>
    <row r="4657" spans="1:1" x14ac:dyDescent="0.25">
      <c r="A4657" s="101"/>
    </row>
    <row r="4658" spans="1:1" x14ac:dyDescent="0.25">
      <c r="A4658" s="101"/>
    </row>
    <row r="4659" spans="1:1" x14ac:dyDescent="0.25">
      <c r="A4659" s="101"/>
    </row>
    <row r="4660" spans="1:1" x14ac:dyDescent="0.25">
      <c r="A4660" s="101"/>
    </row>
    <row r="4661" spans="1:1" x14ac:dyDescent="0.25">
      <c r="A4661" s="101"/>
    </row>
    <row r="4662" spans="1:1" x14ac:dyDescent="0.25">
      <c r="A4662" s="101"/>
    </row>
    <row r="4663" spans="1:1" x14ac:dyDescent="0.25">
      <c r="A4663" s="101"/>
    </row>
    <row r="4664" spans="1:1" x14ac:dyDescent="0.25">
      <c r="A4664" s="101"/>
    </row>
    <row r="4665" spans="1:1" x14ac:dyDescent="0.25">
      <c r="A4665" s="101"/>
    </row>
    <row r="4666" spans="1:1" x14ac:dyDescent="0.25">
      <c r="A4666" s="101"/>
    </row>
    <row r="4667" spans="1:1" x14ac:dyDescent="0.25">
      <c r="A4667" s="101"/>
    </row>
    <row r="4668" spans="1:1" x14ac:dyDescent="0.25">
      <c r="A4668" s="101"/>
    </row>
    <row r="4669" spans="1:1" x14ac:dyDescent="0.25">
      <c r="A4669" s="101"/>
    </row>
    <row r="4670" spans="1:1" x14ac:dyDescent="0.25">
      <c r="A4670" s="101"/>
    </row>
    <row r="4671" spans="1:1" x14ac:dyDescent="0.25">
      <c r="A4671" s="101"/>
    </row>
    <row r="4672" spans="1:1" x14ac:dyDescent="0.25">
      <c r="A4672" s="101"/>
    </row>
    <row r="4673" spans="1:1" x14ac:dyDescent="0.25">
      <c r="A4673" s="101"/>
    </row>
    <row r="4674" spans="1:1" x14ac:dyDescent="0.25">
      <c r="A4674" s="101"/>
    </row>
    <row r="4675" spans="1:1" x14ac:dyDescent="0.25">
      <c r="A4675" s="101"/>
    </row>
    <row r="4676" spans="1:1" x14ac:dyDescent="0.25">
      <c r="A4676" s="101"/>
    </row>
    <row r="4677" spans="1:1" x14ac:dyDescent="0.25">
      <c r="A4677" s="101"/>
    </row>
    <row r="4678" spans="1:1" x14ac:dyDescent="0.25">
      <c r="A4678" s="101"/>
    </row>
    <row r="4679" spans="1:1" x14ac:dyDescent="0.25">
      <c r="A4679" s="101"/>
    </row>
    <row r="4680" spans="1:1" x14ac:dyDescent="0.25">
      <c r="A4680" s="101"/>
    </row>
    <row r="4681" spans="1:1" x14ac:dyDescent="0.25">
      <c r="A4681" s="101"/>
    </row>
    <row r="4682" spans="1:1" x14ac:dyDescent="0.25">
      <c r="A4682" s="101"/>
    </row>
    <row r="4683" spans="1:1" x14ac:dyDescent="0.25">
      <c r="A4683" s="101"/>
    </row>
    <row r="4684" spans="1:1" x14ac:dyDescent="0.25">
      <c r="A4684" s="101"/>
    </row>
    <row r="4685" spans="1:1" x14ac:dyDescent="0.25">
      <c r="A4685" s="101"/>
    </row>
    <row r="4686" spans="1:1" x14ac:dyDescent="0.25">
      <c r="A4686" s="101"/>
    </row>
    <row r="4687" spans="1:1" x14ac:dyDescent="0.25">
      <c r="A4687" s="101"/>
    </row>
    <row r="4688" spans="1:1" x14ac:dyDescent="0.25">
      <c r="A4688" s="101"/>
    </row>
    <row r="4689" spans="1:1" x14ac:dyDescent="0.25">
      <c r="A4689" s="101"/>
    </row>
    <row r="4690" spans="1:1" x14ac:dyDescent="0.25">
      <c r="A4690" s="101"/>
    </row>
    <row r="4691" spans="1:1" x14ac:dyDescent="0.25">
      <c r="A4691" s="101"/>
    </row>
    <row r="4692" spans="1:1" x14ac:dyDescent="0.25">
      <c r="A4692" s="101"/>
    </row>
    <row r="4693" spans="1:1" x14ac:dyDescent="0.25">
      <c r="A4693" s="101"/>
    </row>
    <row r="4694" spans="1:1" x14ac:dyDescent="0.25">
      <c r="A4694" s="101"/>
    </row>
    <row r="4695" spans="1:1" x14ac:dyDescent="0.25">
      <c r="A4695" s="101"/>
    </row>
    <row r="4696" spans="1:1" x14ac:dyDescent="0.25">
      <c r="A4696" s="101"/>
    </row>
    <row r="4697" spans="1:1" x14ac:dyDescent="0.25">
      <c r="A4697" s="101"/>
    </row>
    <row r="4698" spans="1:1" x14ac:dyDescent="0.25">
      <c r="A4698" s="101"/>
    </row>
    <row r="4699" spans="1:1" x14ac:dyDescent="0.25">
      <c r="A4699" s="101"/>
    </row>
    <row r="4700" spans="1:1" x14ac:dyDescent="0.25">
      <c r="A4700" s="101"/>
    </row>
    <row r="4701" spans="1:1" x14ac:dyDescent="0.25">
      <c r="A4701" s="101"/>
    </row>
    <row r="4702" spans="1:1" x14ac:dyDescent="0.25">
      <c r="A4702" s="101"/>
    </row>
    <row r="4703" spans="1:1" x14ac:dyDescent="0.25">
      <c r="A4703" s="101"/>
    </row>
    <row r="4704" spans="1:1" x14ac:dyDescent="0.25">
      <c r="A4704" s="101"/>
    </row>
    <row r="4705" spans="1:1" x14ac:dyDescent="0.25">
      <c r="A4705" s="101"/>
    </row>
    <row r="4706" spans="1:1" x14ac:dyDescent="0.25">
      <c r="A4706" s="101"/>
    </row>
    <row r="4707" spans="1:1" x14ac:dyDescent="0.25">
      <c r="A4707" s="101"/>
    </row>
    <row r="4708" spans="1:1" x14ac:dyDescent="0.25">
      <c r="A4708" s="101"/>
    </row>
    <row r="4709" spans="1:1" x14ac:dyDescent="0.25">
      <c r="A4709" s="101"/>
    </row>
    <row r="4710" spans="1:1" x14ac:dyDescent="0.25">
      <c r="A4710" s="101"/>
    </row>
    <row r="4711" spans="1:1" x14ac:dyDescent="0.25">
      <c r="A4711" s="101"/>
    </row>
    <row r="4712" spans="1:1" x14ac:dyDescent="0.25">
      <c r="A4712" s="101"/>
    </row>
    <row r="4713" spans="1:1" x14ac:dyDescent="0.25">
      <c r="A4713" s="101"/>
    </row>
    <row r="4714" spans="1:1" x14ac:dyDescent="0.25">
      <c r="A4714" s="101"/>
    </row>
    <row r="4715" spans="1:1" x14ac:dyDescent="0.25">
      <c r="A4715" s="101"/>
    </row>
    <row r="4716" spans="1:1" x14ac:dyDescent="0.25">
      <c r="A4716" s="101"/>
    </row>
    <row r="4717" spans="1:1" x14ac:dyDescent="0.25">
      <c r="A4717" s="101"/>
    </row>
    <row r="4718" spans="1:1" x14ac:dyDescent="0.25">
      <c r="A4718" s="101"/>
    </row>
    <row r="4719" spans="1:1" x14ac:dyDescent="0.25">
      <c r="A4719" s="101"/>
    </row>
    <row r="4720" spans="1:1" x14ac:dyDescent="0.25">
      <c r="A4720" s="101"/>
    </row>
    <row r="4721" spans="1:1" x14ac:dyDescent="0.25">
      <c r="A4721" s="101"/>
    </row>
    <row r="4722" spans="1:1" x14ac:dyDescent="0.25">
      <c r="A4722" s="101"/>
    </row>
    <row r="4723" spans="1:1" x14ac:dyDescent="0.25">
      <c r="A4723" s="101"/>
    </row>
    <row r="4724" spans="1:1" x14ac:dyDescent="0.25">
      <c r="A4724" s="101"/>
    </row>
    <row r="4725" spans="1:1" x14ac:dyDescent="0.25">
      <c r="A4725" s="101"/>
    </row>
    <row r="4726" spans="1:1" x14ac:dyDescent="0.25">
      <c r="A4726" s="101"/>
    </row>
    <row r="4727" spans="1:1" x14ac:dyDescent="0.25">
      <c r="A4727" s="101"/>
    </row>
    <row r="4728" spans="1:1" x14ac:dyDescent="0.25">
      <c r="A4728" s="101"/>
    </row>
    <row r="4729" spans="1:1" x14ac:dyDescent="0.25">
      <c r="A4729" s="101"/>
    </row>
    <row r="4730" spans="1:1" x14ac:dyDescent="0.25">
      <c r="A4730" s="101"/>
    </row>
    <row r="4731" spans="1:1" x14ac:dyDescent="0.25">
      <c r="A4731" s="101"/>
    </row>
    <row r="4732" spans="1:1" x14ac:dyDescent="0.25">
      <c r="A4732" s="101"/>
    </row>
    <row r="4733" spans="1:1" x14ac:dyDescent="0.25">
      <c r="A4733" s="101"/>
    </row>
    <row r="4734" spans="1:1" x14ac:dyDescent="0.25">
      <c r="A4734" s="101"/>
    </row>
    <row r="4735" spans="1:1" x14ac:dyDescent="0.25">
      <c r="A4735" s="101"/>
    </row>
    <row r="4736" spans="1:1" x14ac:dyDescent="0.25">
      <c r="A4736" s="101"/>
    </row>
    <row r="4737" spans="1:1" x14ac:dyDescent="0.25">
      <c r="A4737" s="101"/>
    </row>
    <row r="4738" spans="1:1" x14ac:dyDescent="0.25">
      <c r="A4738" s="101"/>
    </row>
    <row r="4739" spans="1:1" x14ac:dyDescent="0.25">
      <c r="A4739" s="101"/>
    </row>
    <row r="4740" spans="1:1" x14ac:dyDescent="0.25">
      <c r="A4740" s="101"/>
    </row>
    <row r="4741" spans="1:1" x14ac:dyDescent="0.25">
      <c r="A4741" s="101"/>
    </row>
    <row r="4742" spans="1:1" x14ac:dyDescent="0.25">
      <c r="A4742" s="101"/>
    </row>
    <row r="4743" spans="1:1" x14ac:dyDescent="0.25">
      <c r="A4743" s="101"/>
    </row>
    <row r="4744" spans="1:1" x14ac:dyDescent="0.25">
      <c r="A4744" s="101"/>
    </row>
    <row r="4745" spans="1:1" x14ac:dyDescent="0.25">
      <c r="A4745" s="101"/>
    </row>
    <row r="4746" spans="1:1" x14ac:dyDescent="0.25">
      <c r="A4746" s="101"/>
    </row>
    <row r="4747" spans="1:1" x14ac:dyDescent="0.25">
      <c r="A4747" s="101"/>
    </row>
    <row r="4748" spans="1:1" x14ac:dyDescent="0.25">
      <c r="A4748" s="101"/>
    </row>
    <row r="4749" spans="1:1" x14ac:dyDescent="0.25">
      <c r="A4749" s="101"/>
    </row>
    <row r="4750" spans="1:1" x14ac:dyDescent="0.25">
      <c r="A4750" s="101"/>
    </row>
    <row r="4751" spans="1:1" x14ac:dyDescent="0.25">
      <c r="A4751" s="101"/>
    </row>
    <row r="4752" spans="1:1" x14ac:dyDescent="0.25">
      <c r="A4752" s="101"/>
    </row>
    <row r="4753" spans="1:1" x14ac:dyDescent="0.25">
      <c r="A4753" s="101"/>
    </row>
    <row r="4754" spans="1:1" x14ac:dyDescent="0.25">
      <c r="A4754" s="101"/>
    </row>
    <row r="4755" spans="1:1" x14ac:dyDescent="0.25">
      <c r="A4755" s="101"/>
    </row>
    <row r="4756" spans="1:1" x14ac:dyDescent="0.25">
      <c r="A4756" s="101"/>
    </row>
    <row r="4757" spans="1:1" x14ac:dyDescent="0.25">
      <c r="A4757" s="101"/>
    </row>
    <row r="4758" spans="1:1" x14ac:dyDescent="0.25">
      <c r="A4758" s="101"/>
    </row>
    <row r="4759" spans="1:1" x14ac:dyDescent="0.25">
      <c r="A4759" s="101"/>
    </row>
    <row r="4760" spans="1:1" x14ac:dyDescent="0.25">
      <c r="A4760" s="101"/>
    </row>
    <row r="4761" spans="1:1" x14ac:dyDescent="0.25">
      <c r="A4761" s="101"/>
    </row>
    <row r="4762" spans="1:1" x14ac:dyDescent="0.25">
      <c r="A4762" s="101"/>
    </row>
    <row r="4763" spans="1:1" x14ac:dyDescent="0.25">
      <c r="A4763" s="101"/>
    </row>
    <row r="4764" spans="1:1" x14ac:dyDescent="0.25">
      <c r="A4764" s="101"/>
    </row>
    <row r="4765" spans="1:1" x14ac:dyDescent="0.25">
      <c r="A4765" s="101"/>
    </row>
    <row r="4766" spans="1:1" x14ac:dyDescent="0.25">
      <c r="A4766" s="101"/>
    </row>
    <row r="4767" spans="1:1" x14ac:dyDescent="0.25">
      <c r="A4767" s="101"/>
    </row>
    <row r="4768" spans="1:1" x14ac:dyDescent="0.25">
      <c r="A4768" s="101"/>
    </row>
    <row r="4769" spans="1:1" x14ac:dyDescent="0.25">
      <c r="A4769" s="101"/>
    </row>
    <row r="4770" spans="1:1" x14ac:dyDescent="0.25">
      <c r="A4770" s="101"/>
    </row>
    <row r="4771" spans="1:1" x14ac:dyDescent="0.25">
      <c r="A4771" s="101"/>
    </row>
    <row r="4772" spans="1:1" x14ac:dyDescent="0.25">
      <c r="A4772" s="101"/>
    </row>
    <row r="4773" spans="1:1" x14ac:dyDescent="0.25">
      <c r="A4773" s="101"/>
    </row>
    <row r="4774" spans="1:1" x14ac:dyDescent="0.25">
      <c r="A4774" s="101"/>
    </row>
    <row r="4775" spans="1:1" x14ac:dyDescent="0.25">
      <c r="A4775" s="101"/>
    </row>
    <row r="4776" spans="1:1" x14ac:dyDescent="0.25">
      <c r="A4776" s="101"/>
    </row>
    <row r="4777" spans="1:1" x14ac:dyDescent="0.25">
      <c r="A4777" s="101"/>
    </row>
    <row r="4778" spans="1:1" x14ac:dyDescent="0.25">
      <c r="A4778" s="101"/>
    </row>
    <row r="4779" spans="1:1" x14ac:dyDescent="0.25">
      <c r="A4779" s="101"/>
    </row>
    <row r="4780" spans="1:1" x14ac:dyDescent="0.25">
      <c r="A4780" s="101"/>
    </row>
    <row r="4781" spans="1:1" x14ac:dyDescent="0.25">
      <c r="A4781" s="101"/>
    </row>
    <row r="4782" spans="1:1" x14ac:dyDescent="0.25">
      <c r="A4782" s="101"/>
    </row>
    <row r="4783" spans="1:1" x14ac:dyDescent="0.25">
      <c r="A4783" s="101"/>
    </row>
    <row r="4784" spans="1:1" x14ac:dyDescent="0.25">
      <c r="A4784" s="101"/>
    </row>
    <row r="4785" spans="1:1" x14ac:dyDescent="0.25">
      <c r="A4785" s="101"/>
    </row>
    <row r="4786" spans="1:1" x14ac:dyDescent="0.25">
      <c r="A4786" s="101"/>
    </row>
    <row r="4787" spans="1:1" x14ac:dyDescent="0.25">
      <c r="A4787" s="101"/>
    </row>
    <row r="4788" spans="1:1" x14ac:dyDescent="0.25">
      <c r="A4788" s="101"/>
    </row>
    <row r="4789" spans="1:1" x14ac:dyDescent="0.25">
      <c r="A4789" s="101"/>
    </row>
    <row r="4790" spans="1:1" x14ac:dyDescent="0.25">
      <c r="A4790" s="101"/>
    </row>
    <row r="4791" spans="1:1" x14ac:dyDescent="0.25">
      <c r="A4791" s="101"/>
    </row>
    <row r="4792" spans="1:1" x14ac:dyDescent="0.25">
      <c r="A4792" s="101"/>
    </row>
    <row r="4793" spans="1:1" x14ac:dyDescent="0.25">
      <c r="A4793" s="101"/>
    </row>
    <row r="4794" spans="1:1" x14ac:dyDescent="0.25">
      <c r="A4794" s="101"/>
    </row>
    <row r="4795" spans="1:1" x14ac:dyDescent="0.25">
      <c r="A4795" s="101"/>
    </row>
    <row r="4796" spans="1:1" x14ac:dyDescent="0.25">
      <c r="A4796" s="101"/>
    </row>
    <row r="4797" spans="1:1" x14ac:dyDescent="0.25">
      <c r="A4797" s="101"/>
    </row>
    <row r="4798" spans="1:1" x14ac:dyDescent="0.25">
      <c r="A4798" s="101"/>
    </row>
    <row r="4799" spans="1:1" x14ac:dyDescent="0.25">
      <c r="A4799" s="101"/>
    </row>
    <row r="4800" spans="1:1" x14ac:dyDescent="0.25">
      <c r="A4800" s="101"/>
    </row>
    <row r="4801" spans="1:1" x14ac:dyDescent="0.25">
      <c r="A4801" s="101"/>
    </row>
    <row r="4802" spans="1:1" x14ac:dyDescent="0.25">
      <c r="A4802" s="101"/>
    </row>
    <row r="4803" spans="1:1" x14ac:dyDescent="0.25">
      <c r="A4803" s="101"/>
    </row>
    <row r="4804" spans="1:1" x14ac:dyDescent="0.25">
      <c r="A4804" s="101"/>
    </row>
    <row r="4805" spans="1:1" x14ac:dyDescent="0.25">
      <c r="A4805" s="101"/>
    </row>
    <row r="4806" spans="1:1" x14ac:dyDescent="0.25">
      <c r="A4806" s="101"/>
    </row>
    <row r="4807" spans="1:1" x14ac:dyDescent="0.25">
      <c r="A4807" s="101"/>
    </row>
    <row r="4808" spans="1:1" x14ac:dyDescent="0.25">
      <c r="A4808" s="101"/>
    </row>
    <row r="4809" spans="1:1" x14ac:dyDescent="0.25">
      <c r="A4809" s="101"/>
    </row>
    <row r="4810" spans="1:1" x14ac:dyDescent="0.25">
      <c r="A4810" s="101"/>
    </row>
    <row r="4811" spans="1:1" x14ac:dyDescent="0.25">
      <c r="A4811" s="101"/>
    </row>
    <row r="4812" spans="1:1" x14ac:dyDescent="0.25">
      <c r="A4812" s="101"/>
    </row>
    <row r="4813" spans="1:1" x14ac:dyDescent="0.25">
      <c r="A4813" s="101"/>
    </row>
    <row r="4814" spans="1:1" x14ac:dyDescent="0.25">
      <c r="A4814" s="101"/>
    </row>
    <row r="4815" spans="1:1" x14ac:dyDescent="0.25">
      <c r="A4815" s="101"/>
    </row>
    <row r="4816" spans="1:1" x14ac:dyDescent="0.25">
      <c r="A4816" s="101"/>
    </row>
    <row r="4817" spans="1:1" x14ac:dyDescent="0.25">
      <c r="A4817" s="101"/>
    </row>
    <row r="4818" spans="1:1" x14ac:dyDescent="0.25">
      <c r="A4818" s="101"/>
    </row>
    <row r="4819" spans="1:1" x14ac:dyDescent="0.25">
      <c r="A4819" s="101"/>
    </row>
    <row r="4820" spans="1:1" x14ac:dyDescent="0.25">
      <c r="A4820" s="101"/>
    </row>
    <row r="4821" spans="1:1" x14ac:dyDescent="0.25">
      <c r="A4821" s="101"/>
    </row>
    <row r="4822" spans="1:1" x14ac:dyDescent="0.25">
      <c r="A4822" s="101"/>
    </row>
    <row r="4823" spans="1:1" x14ac:dyDescent="0.25">
      <c r="A4823" s="101"/>
    </row>
    <row r="4824" spans="1:1" x14ac:dyDescent="0.25">
      <c r="A4824" s="101"/>
    </row>
    <row r="4825" spans="1:1" x14ac:dyDescent="0.25">
      <c r="A4825" s="101"/>
    </row>
    <row r="4826" spans="1:1" x14ac:dyDescent="0.25">
      <c r="A4826" s="101"/>
    </row>
    <row r="4827" spans="1:1" x14ac:dyDescent="0.25">
      <c r="A4827" s="101"/>
    </row>
    <row r="4828" spans="1:1" x14ac:dyDescent="0.25">
      <c r="A4828" s="101"/>
    </row>
    <row r="4829" spans="1:1" x14ac:dyDescent="0.25">
      <c r="A4829" s="101"/>
    </row>
    <row r="4830" spans="1:1" x14ac:dyDescent="0.25">
      <c r="A4830" s="101"/>
    </row>
    <row r="4831" spans="1:1" x14ac:dyDescent="0.25">
      <c r="A4831" s="101"/>
    </row>
    <row r="4832" spans="1:1" x14ac:dyDescent="0.25">
      <c r="A4832" s="101"/>
    </row>
    <row r="4833" spans="1:1" x14ac:dyDescent="0.25">
      <c r="A4833" s="101"/>
    </row>
    <row r="4834" spans="1:1" x14ac:dyDescent="0.25">
      <c r="A4834" s="101"/>
    </row>
    <row r="4835" spans="1:1" x14ac:dyDescent="0.25">
      <c r="A4835" s="101"/>
    </row>
    <row r="4836" spans="1:1" x14ac:dyDescent="0.25">
      <c r="A4836" s="101"/>
    </row>
    <row r="4837" spans="1:1" x14ac:dyDescent="0.25">
      <c r="A4837" s="101"/>
    </row>
    <row r="4838" spans="1:1" x14ac:dyDescent="0.25">
      <c r="A4838" s="101"/>
    </row>
    <row r="4839" spans="1:1" x14ac:dyDescent="0.25">
      <c r="A4839" s="101"/>
    </row>
    <row r="4840" spans="1:1" x14ac:dyDescent="0.25">
      <c r="A4840" s="101"/>
    </row>
    <row r="4841" spans="1:1" x14ac:dyDescent="0.25">
      <c r="A4841" s="101"/>
    </row>
    <row r="4842" spans="1:1" x14ac:dyDescent="0.25">
      <c r="A4842" s="101"/>
    </row>
    <row r="4843" spans="1:1" x14ac:dyDescent="0.25">
      <c r="A4843" s="101"/>
    </row>
    <row r="4844" spans="1:1" x14ac:dyDescent="0.25">
      <c r="A4844" s="101"/>
    </row>
    <row r="4845" spans="1:1" x14ac:dyDescent="0.25">
      <c r="A4845" s="101"/>
    </row>
    <row r="4846" spans="1:1" x14ac:dyDescent="0.25">
      <c r="A4846" s="101"/>
    </row>
    <row r="4847" spans="1:1" x14ac:dyDescent="0.25">
      <c r="A4847" s="101"/>
    </row>
    <row r="4848" spans="1:1" x14ac:dyDescent="0.25">
      <c r="A4848" s="101"/>
    </row>
    <row r="4849" spans="1:1" x14ac:dyDescent="0.25">
      <c r="A4849" s="101"/>
    </row>
    <row r="4850" spans="1:1" x14ac:dyDescent="0.25">
      <c r="A4850" s="101"/>
    </row>
    <row r="4851" spans="1:1" x14ac:dyDescent="0.25">
      <c r="A4851" s="101"/>
    </row>
    <row r="4852" spans="1:1" x14ac:dyDescent="0.25">
      <c r="A4852" s="101"/>
    </row>
    <row r="4853" spans="1:1" x14ac:dyDescent="0.25">
      <c r="A4853" s="101"/>
    </row>
    <row r="4854" spans="1:1" x14ac:dyDescent="0.25">
      <c r="A4854" s="101"/>
    </row>
    <row r="4855" spans="1:1" x14ac:dyDescent="0.25">
      <c r="A4855" s="101"/>
    </row>
    <row r="4856" spans="1:1" x14ac:dyDescent="0.25">
      <c r="A4856" s="101"/>
    </row>
    <row r="4857" spans="1:1" x14ac:dyDescent="0.25">
      <c r="A4857" s="101"/>
    </row>
    <row r="4858" spans="1:1" x14ac:dyDescent="0.25">
      <c r="A4858" s="101"/>
    </row>
    <row r="4859" spans="1:1" x14ac:dyDescent="0.25">
      <c r="A4859" s="101"/>
    </row>
    <row r="4860" spans="1:1" x14ac:dyDescent="0.25">
      <c r="A4860" s="101"/>
    </row>
    <row r="4861" spans="1:1" x14ac:dyDescent="0.25">
      <c r="A4861" s="101"/>
    </row>
    <row r="4862" spans="1:1" x14ac:dyDescent="0.25">
      <c r="A4862" s="101"/>
    </row>
    <row r="4863" spans="1:1" x14ac:dyDescent="0.25">
      <c r="A4863" s="101"/>
    </row>
    <row r="4864" spans="1:1" x14ac:dyDescent="0.25">
      <c r="A4864" s="101"/>
    </row>
    <row r="4865" spans="1:1" x14ac:dyDescent="0.25">
      <c r="A4865" s="101"/>
    </row>
    <row r="4866" spans="1:1" x14ac:dyDescent="0.25">
      <c r="A4866" s="101"/>
    </row>
    <row r="4867" spans="1:1" x14ac:dyDescent="0.25">
      <c r="A4867" s="101"/>
    </row>
    <row r="4868" spans="1:1" x14ac:dyDescent="0.25">
      <c r="A4868" s="101"/>
    </row>
    <row r="4869" spans="1:1" x14ac:dyDescent="0.25">
      <c r="A4869" s="101"/>
    </row>
    <row r="4870" spans="1:1" x14ac:dyDescent="0.25">
      <c r="A4870" s="101"/>
    </row>
    <row r="4871" spans="1:1" x14ac:dyDescent="0.25">
      <c r="A4871" s="101"/>
    </row>
    <row r="4872" spans="1:1" x14ac:dyDescent="0.25">
      <c r="A4872" s="101"/>
    </row>
    <row r="4873" spans="1:1" x14ac:dyDescent="0.25">
      <c r="A4873" s="101"/>
    </row>
    <row r="4874" spans="1:1" x14ac:dyDescent="0.25">
      <c r="A4874" s="101"/>
    </row>
    <row r="4875" spans="1:1" x14ac:dyDescent="0.25">
      <c r="A4875" s="101"/>
    </row>
    <row r="4876" spans="1:1" x14ac:dyDescent="0.25">
      <c r="A4876" s="101"/>
    </row>
    <row r="4877" spans="1:1" x14ac:dyDescent="0.25">
      <c r="A4877" s="101"/>
    </row>
    <row r="4878" spans="1:1" x14ac:dyDescent="0.25">
      <c r="A4878" s="101"/>
    </row>
    <row r="4879" spans="1:1" x14ac:dyDescent="0.25">
      <c r="A4879" s="101"/>
    </row>
    <row r="4880" spans="1:1" x14ac:dyDescent="0.25">
      <c r="A4880" s="101"/>
    </row>
    <row r="4881" spans="1:1" x14ac:dyDescent="0.25">
      <c r="A4881" s="101"/>
    </row>
    <row r="4882" spans="1:1" x14ac:dyDescent="0.25">
      <c r="A4882" s="101"/>
    </row>
    <row r="4883" spans="1:1" x14ac:dyDescent="0.25">
      <c r="A4883" s="101"/>
    </row>
    <row r="4884" spans="1:1" x14ac:dyDescent="0.25">
      <c r="A4884" s="101"/>
    </row>
    <row r="4885" spans="1:1" x14ac:dyDescent="0.25">
      <c r="A4885" s="101"/>
    </row>
    <row r="4886" spans="1:1" x14ac:dyDescent="0.25">
      <c r="A4886" s="101"/>
    </row>
    <row r="4887" spans="1:1" x14ac:dyDescent="0.25">
      <c r="A4887" s="101"/>
    </row>
    <row r="4888" spans="1:1" x14ac:dyDescent="0.25">
      <c r="A4888" s="101"/>
    </row>
    <row r="4889" spans="1:1" x14ac:dyDescent="0.25">
      <c r="A4889" s="101"/>
    </row>
    <row r="4890" spans="1:1" x14ac:dyDescent="0.25">
      <c r="A4890" s="101"/>
    </row>
    <row r="4891" spans="1:1" x14ac:dyDescent="0.25">
      <c r="A4891" s="101"/>
    </row>
    <row r="4892" spans="1:1" x14ac:dyDescent="0.25">
      <c r="A4892" s="101"/>
    </row>
    <row r="4893" spans="1:1" x14ac:dyDescent="0.25">
      <c r="A4893" s="101"/>
    </row>
    <row r="4894" spans="1:1" x14ac:dyDescent="0.25">
      <c r="A4894" s="101"/>
    </row>
    <row r="4895" spans="1:1" x14ac:dyDescent="0.25">
      <c r="A4895" s="101"/>
    </row>
    <row r="4896" spans="1:1" x14ac:dyDescent="0.25">
      <c r="A4896" s="101"/>
    </row>
    <row r="4897" spans="1:1" x14ac:dyDescent="0.25">
      <c r="A4897" s="101"/>
    </row>
    <row r="4898" spans="1:1" x14ac:dyDescent="0.25">
      <c r="A4898" s="101"/>
    </row>
    <row r="4899" spans="1:1" x14ac:dyDescent="0.25">
      <c r="A4899" s="101"/>
    </row>
    <row r="4900" spans="1:1" x14ac:dyDescent="0.25">
      <c r="A4900" s="101"/>
    </row>
    <row r="4901" spans="1:1" x14ac:dyDescent="0.25">
      <c r="A4901" s="101"/>
    </row>
    <row r="4902" spans="1:1" x14ac:dyDescent="0.25">
      <c r="A4902" s="101"/>
    </row>
    <row r="4903" spans="1:1" x14ac:dyDescent="0.25">
      <c r="A4903" s="101"/>
    </row>
    <row r="4904" spans="1:1" x14ac:dyDescent="0.25">
      <c r="A4904" s="101"/>
    </row>
    <row r="4905" spans="1:1" x14ac:dyDescent="0.25">
      <c r="A4905" s="101"/>
    </row>
    <row r="4906" spans="1:1" x14ac:dyDescent="0.25">
      <c r="A4906" s="101"/>
    </row>
    <row r="4907" spans="1:1" x14ac:dyDescent="0.25">
      <c r="A4907" s="101"/>
    </row>
    <row r="4908" spans="1:1" x14ac:dyDescent="0.25">
      <c r="A4908" s="101"/>
    </row>
    <row r="4909" spans="1:1" x14ac:dyDescent="0.25">
      <c r="A4909" s="101"/>
    </row>
    <row r="4910" spans="1:1" x14ac:dyDescent="0.25">
      <c r="A4910" s="101"/>
    </row>
    <row r="4911" spans="1:1" x14ac:dyDescent="0.25">
      <c r="A4911" s="101"/>
    </row>
    <row r="4912" spans="1:1" x14ac:dyDescent="0.25">
      <c r="A4912" s="101"/>
    </row>
    <row r="4913" spans="1:1" x14ac:dyDescent="0.25">
      <c r="A4913" s="101"/>
    </row>
    <row r="4914" spans="1:1" x14ac:dyDescent="0.25">
      <c r="A4914" s="101"/>
    </row>
    <row r="4915" spans="1:1" x14ac:dyDescent="0.25">
      <c r="A4915" s="101"/>
    </row>
    <row r="4916" spans="1:1" x14ac:dyDescent="0.25">
      <c r="A4916" s="101"/>
    </row>
    <row r="4917" spans="1:1" x14ac:dyDescent="0.25">
      <c r="A4917" s="101"/>
    </row>
    <row r="4918" spans="1:1" x14ac:dyDescent="0.25">
      <c r="A4918" s="101"/>
    </row>
    <row r="4919" spans="1:1" x14ac:dyDescent="0.25">
      <c r="A4919" s="101"/>
    </row>
    <row r="4920" spans="1:1" x14ac:dyDescent="0.25">
      <c r="A4920" s="101"/>
    </row>
    <row r="4921" spans="1:1" x14ac:dyDescent="0.25">
      <c r="A4921" s="101"/>
    </row>
    <row r="4922" spans="1:1" x14ac:dyDescent="0.25">
      <c r="A4922" s="101"/>
    </row>
    <row r="4923" spans="1:1" x14ac:dyDescent="0.25">
      <c r="A4923" s="101"/>
    </row>
    <row r="4924" spans="1:1" x14ac:dyDescent="0.25">
      <c r="A4924" s="101"/>
    </row>
    <row r="4925" spans="1:1" x14ac:dyDescent="0.25">
      <c r="A4925" s="101"/>
    </row>
    <row r="4926" spans="1:1" x14ac:dyDescent="0.25">
      <c r="A4926" s="101"/>
    </row>
    <row r="4927" spans="1:1" x14ac:dyDescent="0.25">
      <c r="A4927" s="101"/>
    </row>
    <row r="4928" spans="1:1" x14ac:dyDescent="0.25">
      <c r="A4928" s="101"/>
    </row>
    <row r="4929" spans="1:1" x14ac:dyDescent="0.25">
      <c r="A4929" s="101"/>
    </row>
    <row r="4930" spans="1:1" x14ac:dyDescent="0.25">
      <c r="A4930" s="101"/>
    </row>
    <row r="4931" spans="1:1" x14ac:dyDescent="0.25">
      <c r="A4931" s="101"/>
    </row>
    <row r="4932" spans="1:1" x14ac:dyDescent="0.25">
      <c r="A4932" s="101"/>
    </row>
    <row r="4933" spans="1:1" x14ac:dyDescent="0.25">
      <c r="A4933" s="101"/>
    </row>
    <row r="4934" spans="1:1" x14ac:dyDescent="0.25">
      <c r="A4934" s="101"/>
    </row>
    <row r="4935" spans="1:1" x14ac:dyDescent="0.25">
      <c r="A4935" s="101"/>
    </row>
    <row r="4936" spans="1:1" x14ac:dyDescent="0.25">
      <c r="A4936" s="101"/>
    </row>
    <row r="4937" spans="1:1" x14ac:dyDescent="0.25">
      <c r="A4937" s="101"/>
    </row>
    <row r="4938" spans="1:1" x14ac:dyDescent="0.25">
      <c r="A4938" s="101"/>
    </row>
    <row r="4939" spans="1:1" x14ac:dyDescent="0.25">
      <c r="A4939" s="101"/>
    </row>
    <row r="4940" spans="1:1" x14ac:dyDescent="0.25">
      <c r="A4940" s="101"/>
    </row>
    <row r="4941" spans="1:1" x14ac:dyDescent="0.25">
      <c r="A4941" s="101"/>
    </row>
    <row r="4942" spans="1:1" x14ac:dyDescent="0.25">
      <c r="A4942" s="101"/>
    </row>
    <row r="4943" spans="1:1" x14ac:dyDescent="0.25">
      <c r="A4943" s="101"/>
    </row>
    <row r="4944" spans="1:1" x14ac:dyDescent="0.25">
      <c r="A4944" s="101"/>
    </row>
    <row r="4945" spans="1:1" x14ac:dyDescent="0.25">
      <c r="A4945" s="101"/>
    </row>
    <row r="4946" spans="1:1" x14ac:dyDescent="0.25">
      <c r="A4946" s="101"/>
    </row>
    <row r="4947" spans="1:1" x14ac:dyDescent="0.25">
      <c r="A4947" s="101"/>
    </row>
    <row r="4948" spans="1:1" x14ac:dyDescent="0.25">
      <c r="A4948" s="101"/>
    </row>
    <row r="4949" spans="1:1" x14ac:dyDescent="0.25">
      <c r="A4949" s="101"/>
    </row>
    <row r="4950" spans="1:1" x14ac:dyDescent="0.25">
      <c r="A4950" s="101"/>
    </row>
    <row r="4951" spans="1:1" x14ac:dyDescent="0.25">
      <c r="A4951" s="101"/>
    </row>
    <row r="4952" spans="1:1" x14ac:dyDescent="0.25">
      <c r="A4952" s="101"/>
    </row>
    <row r="4953" spans="1:1" x14ac:dyDescent="0.25">
      <c r="A4953" s="101"/>
    </row>
    <row r="4954" spans="1:1" x14ac:dyDescent="0.25">
      <c r="A4954" s="101"/>
    </row>
    <row r="4955" spans="1:1" x14ac:dyDescent="0.25">
      <c r="A4955" s="101"/>
    </row>
    <row r="4956" spans="1:1" x14ac:dyDescent="0.25">
      <c r="A4956" s="101"/>
    </row>
    <row r="4957" spans="1:1" x14ac:dyDescent="0.25">
      <c r="A4957" s="101"/>
    </row>
    <row r="4958" spans="1:1" x14ac:dyDescent="0.25">
      <c r="A4958" s="101"/>
    </row>
    <row r="4959" spans="1:1" x14ac:dyDescent="0.25">
      <c r="A4959" s="101"/>
    </row>
    <row r="4960" spans="1:1" x14ac:dyDescent="0.25">
      <c r="A4960" s="101"/>
    </row>
    <row r="4961" spans="1:1" x14ac:dyDescent="0.25">
      <c r="A4961" s="101"/>
    </row>
    <row r="4962" spans="1:1" x14ac:dyDescent="0.25">
      <c r="A4962" s="101"/>
    </row>
    <row r="4963" spans="1:1" x14ac:dyDescent="0.25">
      <c r="A4963" s="101"/>
    </row>
    <row r="4964" spans="1:1" x14ac:dyDescent="0.25">
      <c r="A4964" s="101"/>
    </row>
    <row r="4965" spans="1:1" x14ac:dyDescent="0.25">
      <c r="A4965" s="101"/>
    </row>
    <row r="4966" spans="1:1" x14ac:dyDescent="0.25">
      <c r="A4966" s="101"/>
    </row>
    <row r="4967" spans="1:1" x14ac:dyDescent="0.25">
      <c r="A4967" s="101"/>
    </row>
    <row r="4968" spans="1:1" x14ac:dyDescent="0.25">
      <c r="A4968" s="101"/>
    </row>
    <row r="4969" spans="1:1" x14ac:dyDescent="0.25">
      <c r="A4969" s="101"/>
    </row>
    <row r="4970" spans="1:1" x14ac:dyDescent="0.25">
      <c r="A4970" s="101"/>
    </row>
    <row r="4971" spans="1:1" x14ac:dyDescent="0.25">
      <c r="A4971" s="101"/>
    </row>
    <row r="4972" spans="1:1" x14ac:dyDescent="0.25">
      <c r="A4972" s="101"/>
    </row>
    <row r="4973" spans="1:1" x14ac:dyDescent="0.25">
      <c r="A4973" s="101"/>
    </row>
    <row r="4974" spans="1:1" x14ac:dyDescent="0.25">
      <c r="A4974" s="101"/>
    </row>
    <row r="4975" spans="1:1" x14ac:dyDescent="0.25">
      <c r="A4975" s="101"/>
    </row>
    <row r="4976" spans="1:1" x14ac:dyDescent="0.25">
      <c r="A4976" s="101"/>
    </row>
    <row r="4977" spans="1:1" x14ac:dyDescent="0.25">
      <c r="A4977" s="101"/>
    </row>
    <row r="4978" spans="1:1" x14ac:dyDescent="0.25">
      <c r="A4978" s="101"/>
    </row>
    <row r="4979" spans="1:1" x14ac:dyDescent="0.25">
      <c r="A4979" s="101"/>
    </row>
    <row r="4980" spans="1:1" x14ac:dyDescent="0.25">
      <c r="A4980" s="101"/>
    </row>
    <row r="4981" spans="1:1" x14ac:dyDescent="0.25">
      <c r="A4981" s="101"/>
    </row>
    <row r="4982" spans="1:1" x14ac:dyDescent="0.25">
      <c r="A4982" s="101"/>
    </row>
    <row r="4983" spans="1:1" x14ac:dyDescent="0.25">
      <c r="A4983" s="101"/>
    </row>
    <row r="4984" spans="1:1" x14ac:dyDescent="0.25">
      <c r="A4984" s="101"/>
    </row>
    <row r="4985" spans="1:1" x14ac:dyDescent="0.25">
      <c r="A4985" s="101"/>
    </row>
    <row r="4986" spans="1:1" x14ac:dyDescent="0.25">
      <c r="A4986" s="101"/>
    </row>
    <row r="4987" spans="1:1" x14ac:dyDescent="0.25">
      <c r="A4987" s="101"/>
    </row>
    <row r="4988" spans="1:1" x14ac:dyDescent="0.25">
      <c r="A4988" s="101"/>
    </row>
    <row r="4989" spans="1:1" x14ac:dyDescent="0.25">
      <c r="A4989" s="101"/>
    </row>
    <row r="4990" spans="1:1" x14ac:dyDescent="0.25">
      <c r="A4990" s="101"/>
    </row>
    <row r="4991" spans="1:1" x14ac:dyDescent="0.25">
      <c r="A4991" s="101"/>
    </row>
    <row r="4992" spans="1:1" x14ac:dyDescent="0.25">
      <c r="A4992" s="101"/>
    </row>
    <row r="4993" spans="1:1" x14ac:dyDescent="0.25">
      <c r="A4993" s="101"/>
    </row>
    <row r="4994" spans="1:1" x14ac:dyDescent="0.25">
      <c r="A4994" s="101"/>
    </row>
    <row r="4995" spans="1:1" x14ac:dyDescent="0.25">
      <c r="A4995" s="101"/>
    </row>
    <row r="4996" spans="1:1" x14ac:dyDescent="0.25">
      <c r="A4996" s="101"/>
    </row>
    <row r="4997" spans="1:1" x14ac:dyDescent="0.25">
      <c r="A4997" s="101"/>
    </row>
    <row r="4998" spans="1:1" x14ac:dyDescent="0.25">
      <c r="A4998" s="101"/>
    </row>
    <row r="4999" spans="1:1" x14ac:dyDescent="0.25">
      <c r="A4999" s="101"/>
    </row>
    <row r="5000" spans="1:1" x14ac:dyDescent="0.25">
      <c r="A5000" s="101"/>
    </row>
    <row r="5001" spans="1:1" x14ac:dyDescent="0.25">
      <c r="A5001" s="101"/>
    </row>
    <row r="5002" spans="1:1" x14ac:dyDescent="0.25">
      <c r="A5002" s="101"/>
    </row>
    <row r="5003" spans="1:1" x14ac:dyDescent="0.25">
      <c r="A5003" s="101"/>
    </row>
    <row r="5004" spans="1:1" x14ac:dyDescent="0.25">
      <c r="A5004" s="101"/>
    </row>
    <row r="5005" spans="1:1" x14ac:dyDescent="0.25">
      <c r="A5005" s="101"/>
    </row>
    <row r="5006" spans="1:1" x14ac:dyDescent="0.25">
      <c r="A5006" s="101"/>
    </row>
    <row r="5007" spans="1:1" x14ac:dyDescent="0.25">
      <c r="A5007" s="101"/>
    </row>
    <row r="5008" spans="1:1" x14ac:dyDescent="0.25">
      <c r="A5008" s="101"/>
    </row>
    <row r="5009" spans="1:1" x14ac:dyDescent="0.25">
      <c r="A5009" s="101"/>
    </row>
    <row r="5010" spans="1:1" x14ac:dyDescent="0.25">
      <c r="A5010" s="101"/>
    </row>
    <row r="5011" spans="1:1" x14ac:dyDescent="0.25">
      <c r="A5011" s="101"/>
    </row>
    <row r="5012" spans="1:1" x14ac:dyDescent="0.25">
      <c r="A5012" s="101"/>
    </row>
    <row r="5013" spans="1:1" x14ac:dyDescent="0.25">
      <c r="A5013" s="101"/>
    </row>
    <row r="5014" spans="1:1" x14ac:dyDescent="0.25">
      <c r="A5014" s="101"/>
    </row>
    <row r="5015" spans="1:1" x14ac:dyDescent="0.25">
      <c r="A5015" s="101"/>
    </row>
    <row r="5016" spans="1:1" x14ac:dyDescent="0.25">
      <c r="A5016" s="101"/>
    </row>
    <row r="5017" spans="1:1" x14ac:dyDescent="0.25">
      <c r="A5017" s="101"/>
    </row>
    <row r="5018" spans="1:1" x14ac:dyDescent="0.25">
      <c r="A5018" s="101"/>
    </row>
    <row r="5019" spans="1:1" x14ac:dyDescent="0.25">
      <c r="A5019" s="101"/>
    </row>
    <row r="5020" spans="1:1" x14ac:dyDescent="0.25">
      <c r="A5020" s="101"/>
    </row>
    <row r="5021" spans="1:1" x14ac:dyDescent="0.25">
      <c r="A5021" s="101"/>
    </row>
    <row r="5022" spans="1:1" x14ac:dyDescent="0.25">
      <c r="A5022" s="101"/>
    </row>
    <row r="5023" spans="1:1" x14ac:dyDescent="0.25">
      <c r="A5023" s="101"/>
    </row>
    <row r="5024" spans="1:1" x14ac:dyDescent="0.25">
      <c r="A5024" s="101"/>
    </row>
    <row r="5025" spans="1:1" x14ac:dyDescent="0.25">
      <c r="A5025" s="101"/>
    </row>
    <row r="5026" spans="1:1" x14ac:dyDescent="0.25">
      <c r="A5026" s="101"/>
    </row>
    <row r="5027" spans="1:1" x14ac:dyDescent="0.25">
      <c r="A5027" s="101"/>
    </row>
    <row r="5028" spans="1:1" x14ac:dyDescent="0.25">
      <c r="A5028" s="101"/>
    </row>
    <row r="5029" spans="1:1" x14ac:dyDescent="0.25">
      <c r="A5029" s="101"/>
    </row>
    <row r="5030" spans="1:1" x14ac:dyDescent="0.25">
      <c r="A5030" s="101"/>
    </row>
    <row r="5031" spans="1:1" x14ac:dyDescent="0.25">
      <c r="A5031" s="101"/>
    </row>
    <row r="5032" spans="1:1" x14ac:dyDescent="0.25">
      <c r="A5032" s="101"/>
    </row>
    <row r="5033" spans="1:1" x14ac:dyDescent="0.25">
      <c r="A5033" s="101"/>
    </row>
    <row r="5034" spans="1:1" x14ac:dyDescent="0.25">
      <c r="A5034" s="101"/>
    </row>
    <row r="5035" spans="1:1" x14ac:dyDescent="0.25">
      <c r="A5035" s="101"/>
    </row>
    <row r="5036" spans="1:1" x14ac:dyDescent="0.25">
      <c r="A5036" s="101"/>
    </row>
    <row r="5037" spans="1:1" x14ac:dyDescent="0.25">
      <c r="A5037" s="101"/>
    </row>
    <row r="5038" spans="1:1" x14ac:dyDescent="0.25">
      <c r="A5038" s="101"/>
    </row>
    <row r="5039" spans="1:1" x14ac:dyDescent="0.25">
      <c r="A5039" s="101"/>
    </row>
    <row r="5040" spans="1:1" x14ac:dyDescent="0.25">
      <c r="A5040" s="101"/>
    </row>
    <row r="5041" spans="1:1" x14ac:dyDescent="0.25">
      <c r="A5041" s="101"/>
    </row>
    <row r="5042" spans="1:1" x14ac:dyDescent="0.25">
      <c r="A5042" s="101"/>
    </row>
    <row r="5043" spans="1:1" x14ac:dyDescent="0.25">
      <c r="A5043" s="101"/>
    </row>
    <row r="5044" spans="1:1" x14ac:dyDescent="0.25">
      <c r="A5044" s="101"/>
    </row>
    <row r="5045" spans="1:1" x14ac:dyDescent="0.25">
      <c r="A5045" s="101"/>
    </row>
    <row r="5046" spans="1:1" x14ac:dyDescent="0.25">
      <c r="A5046" s="101"/>
    </row>
    <row r="5047" spans="1:1" x14ac:dyDescent="0.25">
      <c r="A5047" s="101"/>
    </row>
    <row r="5048" spans="1:1" x14ac:dyDescent="0.25">
      <c r="A5048" s="101"/>
    </row>
    <row r="5049" spans="1:1" x14ac:dyDescent="0.25">
      <c r="A5049" s="101"/>
    </row>
    <row r="5050" spans="1:1" x14ac:dyDescent="0.25">
      <c r="A5050" s="101"/>
    </row>
    <row r="5051" spans="1:1" x14ac:dyDescent="0.25">
      <c r="A5051" s="101"/>
    </row>
    <row r="5052" spans="1:1" x14ac:dyDescent="0.25">
      <c r="A5052" s="101"/>
    </row>
    <row r="5053" spans="1:1" x14ac:dyDescent="0.25">
      <c r="A5053" s="101"/>
    </row>
    <row r="5054" spans="1:1" x14ac:dyDescent="0.25">
      <c r="A5054" s="101"/>
    </row>
    <row r="5055" spans="1:1" x14ac:dyDescent="0.25">
      <c r="A5055" s="101"/>
    </row>
    <row r="5056" spans="1:1" x14ac:dyDescent="0.25">
      <c r="A5056" s="101"/>
    </row>
    <row r="5057" spans="1:1" x14ac:dyDescent="0.25">
      <c r="A5057" s="101"/>
    </row>
    <row r="5058" spans="1:1" x14ac:dyDescent="0.25">
      <c r="A5058" s="101"/>
    </row>
    <row r="5059" spans="1:1" x14ac:dyDescent="0.25">
      <c r="A5059" s="101"/>
    </row>
    <row r="5060" spans="1:1" x14ac:dyDescent="0.25">
      <c r="A5060" s="101"/>
    </row>
    <row r="5061" spans="1:1" x14ac:dyDescent="0.25">
      <c r="A5061" s="101"/>
    </row>
    <row r="5062" spans="1:1" x14ac:dyDescent="0.25">
      <c r="A5062" s="101"/>
    </row>
    <row r="5063" spans="1:1" x14ac:dyDescent="0.25">
      <c r="A5063" s="101"/>
    </row>
    <row r="5064" spans="1:1" x14ac:dyDescent="0.25">
      <c r="A5064" s="101"/>
    </row>
    <row r="5065" spans="1:1" x14ac:dyDescent="0.25">
      <c r="A5065" s="101"/>
    </row>
    <row r="5066" spans="1:1" x14ac:dyDescent="0.25">
      <c r="A5066" s="101"/>
    </row>
    <row r="5067" spans="1:1" x14ac:dyDescent="0.25">
      <c r="A5067" s="101"/>
    </row>
    <row r="5068" spans="1:1" x14ac:dyDescent="0.25">
      <c r="A5068" s="101"/>
    </row>
    <row r="5069" spans="1:1" x14ac:dyDescent="0.25">
      <c r="A5069" s="101"/>
    </row>
    <row r="5070" spans="1:1" x14ac:dyDescent="0.25">
      <c r="A5070" s="101"/>
    </row>
    <row r="5071" spans="1:1" x14ac:dyDescent="0.25">
      <c r="A5071" s="101"/>
    </row>
    <row r="5072" spans="1:1" x14ac:dyDescent="0.25">
      <c r="A5072" s="101"/>
    </row>
    <row r="5073" spans="1:1" x14ac:dyDescent="0.25">
      <c r="A5073" s="101"/>
    </row>
    <row r="5074" spans="1:1" x14ac:dyDescent="0.25">
      <c r="A5074" s="101"/>
    </row>
    <row r="5075" spans="1:1" x14ac:dyDescent="0.25">
      <c r="A5075" s="101"/>
    </row>
    <row r="5076" spans="1:1" x14ac:dyDescent="0.25">
      <c r="A5076" s="101"/>
    </row>
    <row r="5077" spans="1:1" x14ac:dyDescent="0.25">
      <c r="A5077" s="101"/>
    </row>
    <row r="5078" spans="1:1" x14ac:dyDescent="0.25">
      <c r="A5078" s="101"/>
    </row>
    <row r="5079" spans="1:1" x14ac:dyDescent="0.25">
      <c r="A5079" s="101"/>
    </row>
    <row r="5080" spans="1:1" x14ac:dyDescent="0.25">
      <c r="A5080" s="101"/>
    </row>
    <row r="5081" spans="1:1" x14ac:dyDescent="0.25">
      <c r="A5081" s="101"/>
    </row>
    <row r="5082" spans="1:1" x14ac:dyDescent="0.25">
      <c r="A5082" s="101"/>
    </row>
    <row r="5083" spans="1:1" x14ac:dyDescent="0.25">
      <c r="A5083" s="101"/>
    </row>
    <row r="5084" spans="1:1" x14ac:dyDescent="0.25">
      <c r="A5084" s="101"/>
    </row>
    <row r="5085" spans="1:1" x14ac:dyDescent="0.25">
      <c r="A5085" s="101"/>
    </row>
    <row r="5086" spans="1:1" x14ac:dyDescent="0.25">
      <c r="A5086" s="101"/>
    </row>
    <row r="5087" spans="1:1" x14ac:dyDescent="0.25">
      <c r="A5087" s="101"/>
    </row>
    <row r="5088" spans="1:1" x14ac:dyDescent="0.25">
      <c r="A5088" s="101"/>
    </row>
    <row r="5089" spans="1:1" x14ac:dyDescent="0.25">
      <c r="A5089" s="101"/>
    </row>
    <row r="5090" spans="1:1" x14ac:dyDescent="0.25">
      <c r="A5090" s="101"/>
    </row>
    <row r="5091" spans="1:1" x14ac:dyDescent="0.25">
      <c r="A5091" s="101"/>
    </row>
    <row r="5092" spans="1:1" x14ac:dyDescent="0.25">
      <c r="A5092" s="101"/>
    </row>
    <row r="5093" spans="1:1" x14ac:dyDescent="0.25">
      <c r="A5093" s="101"/>
    </row>
    <row r="5094" spans="1:1" x14ac:dyDescent="0.25">
      <c r="A5094" s="101"/>
    </row>
    <row r="5095" spans="1:1" x14ac:dyDescent="0.25">
      <c r="A5095" s="101"/>
    </row>
    <row r="5096" spans="1:1" x14ac:dyDescent="0.25">
      <c r="A5096" s="101"/>
    </row>
    <row r="5097" spans="1:1" x14ac:dyDescent="0.25">
      <c r="A5097" s="101"/>
    </row>
    <row r="5098" spans="1:1" x14ac:dyDescent="0.25">
      <c r="A5098" s="101"/>
    </row>
    <row r="5099" spans="1:1" x14ac:dyDescent="0.25">
      <c r="A5099" s="101"/>
    </row>
    <row r="5100" spans="1:1" x14ac:dyDescent="0.25">
      <c r="A5100" s="101"/>
    </row>
    <row r="5101" spans="1:1" x14ac:dyDescent="0.25">
      <c r="A5101" s="101"/>
    </row>
    <row r="5102" spans="1:1" x14ac:dyDescent="0.25">
      <c r="A5102" s="101"/>
    </row>
    <row r="5103" spans="1:1" x14ac:dyDescent="0.25">
      <c r="A5103" s="101"/>
    </row>
    <row r="5104" spans="1:1" x14ac:dyDescent="0.25">
      <c r="A5104" s="101"/>
    </row>
    <row r="5105" spans="1:1" x14ac:dyDescent="0.25">
      <c r="A5105" s="101"/>
    </row>
    <row r="5106" spans="1:1" x14ac:dyDescent="0.25">
      <c r="A5106" s="101"/>
    </row>
    <row r="5107" spans="1:1" x14ac:dyDescent="0.25">
      <c r="A5107" s="101"/>
    </row>
    <row r="5108" spans="1:1" x14ac:dyDescent="0.25">
      <c r="A5108" s="101"/>
    </row>
    <row r="5109" spans="1:1" x14ac:dyDescent="0.25">
      <c r="A5109" s="101"/>
    </row>
    <row r="5110" spans="1:1" x14ac:dyDescent="0.25">
      <c r="A5110" s="101"/>
    </row>
    <row r="5111" spans="1:1" x14ac:dyDescent="0.25">
      <c r="A5111" s="101"/>
    </row>
    <row r="5112" spans="1:1" x14ac:dyDescent="0.25">
      <c r="A5112" s="101"/>
    </row>
    <row r="5113" spans="1:1" x14ac:dyDescent="0.25">
      <c r="A5113" s="101"/>
    </row>
    <row r="5114" spans="1:1" x14ac:dyDescent="0.25">
      <c r="A5114" s="101"/>
    </row>
    <row r="5115" spans="1:1" x14ac:dyDescent="0.25">
      <c r="A5115" s="101"/>
    </row>
    <row r="5116" spans="1:1" x14ac:dyDescent="0.25">
      <c r="A5116" s="101"/>
    </row>
    <row r="5117" spans="1:1" x14ac:dyDescent="0.25">
      <c r="A5117" s="101"/>
    </row>
    <row r="5118" spans="1:1" x14ac:dyDescent="0.25">
      <c r="A5118" s="101"/>
    </row>
    <row r="5119" spans="1:1" x14ac:dyDescent="0.25">
      <c r="A5119" s="101"/>
    </row>
    <row r="5120" spans="1:1" x14ac:dyDescent="0.25">
      <c r="A5120" s="101"/>
    </row>
    <row r="5121" spans="1:1" x14ac:dyDescent="0.25">
      <c r="A5121" s="101"/>
    </row>
    <row r="5122" spans="1:1" x14ac:dyDescent="0.25">
      <c r="A5122" s="101"/>
    </row>
    <row r="5123" spans="1:1" x14ac:dyDescent="0.25">
      <c r="A5123" s="101"/>
    </row>
    <row r="5124" spans="1:1" x14ac:dyDescent="0.25">
      <c r="A5124" s="101"/>
    </row>
    <row r="5125" spans="1:1" x14ac:dyDescent="0.25">
      <c r="A5125" s="101"/>
    </row>
    <row r="5126" spans="1:1" x14ac:dyDescent="0.25">
      <c r="A5126" s="101"/>
    </row>
    <row r="5127" spans="1:1" x14ac:dyDescent="0.25">
      <c r="A5127" s="101"/>
    </row>
    <row r="5128" spans="1:1" x14ac:dyDescent="0.25">
      <c r="A5128" s="101"/>
    </row>
    <row r="5129" spans="1:1" x14ac:dyDescent="0.25">
      <c r="A5129" s="101"/>
    </row>
    <row r="5130" spans="1:1" x14ac:dyDescent="0.25">
      <c r="A5130" s="101"/>
    </row>
    <row r="5131" spans="1:1" x14ac:dyDescent="0.25">
      <c r="A5131" s="101"/>
    </row>
    <row r="5132" spans="1:1" x14ac:dyDescent="0.25">
      <c r="A5132" s="101"/>
    </row>
    <row r="5133" spans="1:1" x14ac:dyDescent="0.25">
      <c r="A5133" s="101"/>
    </row>
    <row r="5134" spans="1:1" x14ac:dyDescent="0.25">
      <c r="A5134" s="101"/>
    </row>
    <row r="5135" spans="1:1" x14ac:dyDescent="0.25">
      <c r="A5135" s="101"/>
    </row>
    <row r="5136" spans="1:1" x14ac:dyDescent="0.25">
      <c r="A5136" s="101"/>
    </row>
    <row r="5137" spans="1:1" x14ac:dyDescent="0.25">
      <c r="A5137" s="101"/>
    </row>
    <row r="5138" spans="1:1" x14ac:dyDescent="0.25">
      <c r="A5138" s="101"/>
    </row>
    <row r="5139" spans="1:1" x14ac:dyDescent="0.25">
      <c r="A5139" s="101"/>
    </row>
    <row r="5140" spans="1:1" x14ac:dyDescent="0.25">
      <c r="A5140" s="101"/>
    </row>
    <row r="5141" spans="1:1" x14ac:dyDescent="0.25">
      <c r="A5141" s="101"/>
    </row>
    <row r="5142" spans="1:1" x14ac:dyDescent="0.25">
      <c r="A5142" s="101"/>
    </row>
    <row r="5143" spans="1:1" x14ac:dyDescent="0.25">
      <c r="A5143" s="101"/>
    </row>
    <row r="5144" spans="1:1" x14ac:dyDescent="0.25">
      <c r="A5144" s="101"/>
    </row>
    <row r="5145" spans="1:1" x14ac:dyDescent="0.25">
      <c r="A5145" s="101"/>
    </row>
    <row r="5146" spans="1:1" x14ac:dyDescent="0.25">
      <c r="A5146" s="101"/>
    </row>
    <row r="5147" spans="1:1" x14ac:dyDescent="0.25">
      <c r="A5147" s="101"/>
    </row>
    <row r="5148" spans="1:1" x14ac:dyDescent="0.25">
      <c r="A5148" s="101"/>
    </row>
    <row r="5149" spans="1:1" x14ac:dyDescent="0.25">
      <c r="A5149" s="101"/>
    </row>
    <row r="5150" spans="1:1" x14ac:dyDescent="0.25">
      <c r="A5150" s="101"/>
    </row>
    <row r="5151" spans="1:1" x14ac:dyDescent="0.25">
      <c r="A5151" s="101"/>
    </row>
    <row r="5152" spans="1:1" x14ac:dyDescent="0.25">
      <c r="A5152" s="101"/>
    </row>
    <row r="5153" spans="1:1" x14ac:dyDescent="0.25">
      <c r="A5153" s="101"/>
    </row>
    <row r="5154" spans="1:1" x14ac:dyDescent="0.25">
      <c r="A5154" s="101"/>
    </row>
    <row r="5155" spans="1:1" x14ac:dyDescent="0.25">
      <c r="A5155" s="101"/>
    </row>
    <row r="5156" spans="1:1" x14ac:dyDescent="0.25">
      <c r="A5156" s="101"/>
    </row>
    <row r="5157" spans="1:1" x14ac:dyDescent="0.25">
      <c r="A5157" s="101"/>
    </row>
    <row r="5158" spans="1:1" x14ac:dyDescent="0.25">
      <c r="A5158" s="101"/>
    </row>
    <row r="5159" spans="1:1" x14ac:dyDescent="0.25">
      <c r="A5159" s="101"/>
    </row>
    <row r="5160" spans="1:1" x14ac:dyDescent="0.25">
      <c r="A5160" s="101"/>
    </row>
    <row r="5161" spans="1:1" x14ac:dyDescent="0.25">
      <c r="A5161" s="101"/>
    </row>
    <row r="5162" spans="1:1" x14ac:dyDescent="0.25">
      <c r="A5162" s="101"/>
    </row>
    <row r="5163" spans="1:1" x14ac:dyDescent="0.25">
      <c r="A5163" s="101"/>
    </row>
    <row r="5164" spans="1:1" x14ac:dyDescent="0.25">
      <c r="A5164" s="101"/>
    </row>
    <row r="5165" spans="1:1" x14ac:dyDescent="0.25">
      <c r="A5165" s="101"/>
    </row>
    <row r="5166" spans="1:1" x14ac:dyDescent="0.25">
      <c r="A5166" s="101"/>
    </row>
    <row r="5167" spans="1:1" x14ac:dyDescent="0.25">
      <c r="A5167" s="101"/>
    </row>
    <row r="5168" spans="1:1" x14ac:dyDescent="0.25">
      <c r="A5168" s="101"/>
    </row>
    <row r="5169" spans="1:1" x14ac:dyDescent="0.25">
      <c r="A5169" s="101"/>
    </row>
    <row r="5170" spans="1:1" x14ac:dyDescent="0.25">
      <c r="A5170" s="101"/>
    </row>
    <row r="5171" spans="1:1" x14ac:dyDescent="0.25">
      <c r="A5171" s="101"/>
    </row>
    <row r="5172" spans="1:1" x14ac:dyDescent="0.25">
      <c r="A5172" s="101"/>
    </row>
    <row r="5173" spans="1:1" x14ac:dyDescent="0.25">
      <c r="A5173" s="101"/>
    </row>
    <row r="5174" spans="1:1" x14ac:dyDescent="0.25">
      <c r="A5174" s="101"/>
    </row>
    <row r="5175" spans="1:1" x14ac:dyDescent="0.25">
      <c r="A5175" s="101"/>
    </row>
    <row r="5176" spans="1:1" x14ac:dyDescent="0.25">
      <c r="A5176" s="101"/>
    </row>
    <row r="5177" spans="1:1" x14ac:dyDescent="0.25">
      <c r="A5177" s="101"/>
    </row>
    <row r="5178" spans="1:1" x14ac:dyDescent="0.25">
      <c r="A5178" s="101"/>
    </row>
    <row r="5179" spans="1:1" x14ac:dyDescent="0.25">
      <c r="A5179" s="101"/>
    </row>
    <row r="5180" spans="1:1" x14ac:dyDescent="0.25">
      <c r="A5180" s="101"/>
    </row>
    <row r="5181" spans="1:1" x14ac:dyDescent="0.25">
      <c r="A5181" s="101"/>
    </row>
    <row r="5182" spans="1:1" x14ac:dyDescent="0.25">
      <c r="A5182" s="101"/>
    </row>
    <row r="5183" spans="1:1" x14ac:dyDescent="0.25">
      <c r="A5183" s="101"/>
    </row>
    <row r="5184" spans="1:1" x14ac:dyDescent="0.25">
      <c r="A5184" s="101"/>
    </row>
    <row r="5185" spans="1:1" x14ac:dyDescent="0.25">
      <c r="A5185" s="101"/>
    </row>
    <row r="5186" spans="1:1" x14ac:dyDescent="0.25">
      <c r="A5186" s="101"/>
    </row>
    <row r="5187" spans="1:1" x14ac:dyDescent="0.25">
      <c r="A5187" s="101"/>
    </row>
    <row r="5188" spans="1:1" x14ac:dyDescent="0.25">
      <c r="A5188" s="101"/>
    </row>
    <row r="5189" spans="1:1" x14ac:dyDescent="0.25">
      <c r="A5189" s="101"/>
    </row>
    <row r="5190" spans="1:1" x14ac:dyDescent="0.25">
      <c r="A5190" s="101"/>
    </row>
    <row r="5191" spans="1:1" x14ac:dyDescent="0.25">
      <c r="A5191" s="101"/>
    </row>
    <row r="5192" spans="1:1" x14ac:dyDescent="0.25">
      <c r="A5192" s="101"/>
    </row>
    <row r="5193" spans="1:1" x14ac:dyDescent="0.25">
      <c r="A5193" s="101"/>
    </row>
    <row r="5194" spans="1:1" x14ac:dyDescent="0.25">
      <c r="A5194" s="101"/>
    </row>
    <row r="5195" spans="1:1" x14ac:dyDescent="0.25">
      <c r="A5195" s="101"/>
    </row>
    <row r="5196" spans="1:1" x14ac:dyDescent="0.25">
      <c r="A5196" s="101"/>
    </row>
    <row r="5197" spans="1:1" x14ac:dyDescent="0.25">
      <c r="A5197" s="101"/>
    </row>
    <row r="5198" spans="1:1" x14ac:dyDescent="0.25">
      <c r="A5198" s="101"/>
    </row>
    <row r="5199" spans="1:1" x14ac:dyDescent="0.25">
      <c r="A5199" s="101"/>
    </row>
    <row r="5200" spans="1:1" x14ac:dyDescent="0.25">
      <c r="A5200" s="101"/>
    </row>
    <row r="5201" spans="1:1" x14ac:dyDescent="0.25">
      <c r="A5201" s="101"/>
    </row>
    <row r="5202" spans="1:1" x14ac:dyDescent="0.25">
      <c r="A5202" s="101"/>
    </row>
    <row r="5203" spans="1:1" x14ac:dyDescent="0.25">
      <c r="A5203" s="101"/>
    </row>
    <row r="5204" spans="1:1" x14ac:dyDescent="0.25">
      <c r="A5204" s="101"/>
    </row>
    <row r="5205" spans="1:1" x14ac:dyDescent="0.25">
      <c r="A5205" s="101"/>
    </row>
    <row r="5206" spans="1:1" x14ac:dyDescent="0.25">
      <c r="A5206" s="101"/>
    </row>
    <row r="5207" spans="1:1" x14ac:dyDescent="0.25">
      <c r="A5207" s="101"/>
    </row>
    <row r="5208" spans="1:1" x14ac:dyDescent="0.25">
      <c r="A5208" s="101"/>
    </row>
    <row r="5209" spans="1:1" x14ac:dyDescent="0.25">
      <c r="A5209" s="101"/>
    </row>
    <row r="5210" spans="1:1" x14ac:dyDescent="0.25">
      <c r="A5210" s="101"/>
    </row>
    <row r="5211" spans="1:1" x14ac:dyDescent="0.25">
      <c r="A5211" s="101"/>
    </row>
    <row r="5212" spans="1:1" x14ac:dyDescent="0.25">
      <c r="A5212" s="101"/>
    </row>
    <row r="5213" spans="1:1" x14ac:dyDescent="0.25">
      <c r="A5213" s="101"/>
    </row>
    <row r="5214" spans="1:1" x14ac:dyDescent="0.25">
      <c r="A5214" s="101"/>
    </row>
    <row r="5215" spans="1:1" x14ac:dyDescent="0.25">
      <c r="A5215" s="101"/>
    </row>
    <row r="5216" spans="1:1" x14ac:dyDescent="0.25">
      <c r="A5216" s="101"/>
    </row>
    <row r="5217" spans="1:1" x14ac:dyDescent="0.25">
      <c r="A5217" s="101"/>
    </row>
    <row r="5218" spans="1:1" x14ac:dyDescent="0.25">
      <c r="A5218" s="101"/>
    </row>
    <row r="5219" spans="1:1" x14ac:dyDescent="0.25">
      <c r="A5219" s="101"/>
    </row>
    <row r="5220" spans="1:1" x14ac:dyDescent="0.25">
      <c r="A5220" s="101"/>
    </row>
    <row r="5221" spans="1:1" x14ac:dyDescent="0.25">
      <c r="A5221" s="101"/>
    </row>
    <row r="5222" spans="1:1" x14ac:dyDescent="0.25">
      <c r="A5222" s="101"/>
    </row>
    <row r="5223" spans="1:1" x14ac:dyDescent="0.25">
      <c r="A5223" s="101"/>
    </row>
    <row r="5224" spans="1:1" x14ac:dyDescent="0.25">
      <c r="A5224" s="101"/>
    </row>
    <row r="5225" spans="1:1" x14ac:dyDescent="0.25">
      <c r="A5225" s="101"/>
    </row>
    <row r="5226" spans="1:1" x14ac:dyDescent="0.25">
      <c r="A5226" s="101"/>
    </row>
    <row r="5227" spans="1:1" x14ac:dyDescent="0.25">
      <c r="A5227" s="101"/>
    </row>
    <row r="5228" spans="1:1" x14ac:dyDescent="0.25">
      <c r="A5228" s="101"/>
    </row>
    <row r="5229" spans="1:1" x14ac:dyDescent="0.25">
      <c r="A5229" s="101"/>
    </row>
    <row r="5230" spans="1:1" x14ac:dyDescent="0.25">
      <c r="A5230" s="101"/>
    </row>
    <row r="5231" spans="1:1" x14ac:dyDescent="0.25">
      <c r="A5231" s="101"/>
    </row>
    <row r="5232" spans="1:1" x14ac:dyDescent="0.25">
      <c r="A5232" s="101"/>
    </row>
    <row r="5233" spans="1:1" x14ac:dyDescent="0.25">
      <c r="A5233" s="101"/>
    </row>
    <row r="5234" spans="1:1" x14ac:dyDescent="0.25">
      <c r="A5234" s="101"/>
    </row>
    <row r="5235" spans="1:1" x14ac:dyDescent="0.25">
      <c r="A5235" s="101"/>
    </row>
    <row r="5236" spans="1:1" x14ac:dyDescent="0.25">
      <c r="A5236" s="101"/>
    </row>
    <row r="5237" spans="1:1" x14ac:dyDescent="0.25">
      <c r="A5237" s="101"/>
    </row>
    <row r="5238" spans="1:1" x14ac:dyDescent="0.25">
      <c r="A5238" s="101"/>
    </row>
    <row r="5239" spans="1:1" x14ac:dyDescent="0.25">
      <c r="A5239" s="101"/>
    </row>
    <row r="5240" spans="1:1" x14ac:dyDescent="0.25">
      <c r="A5240" s="101"/>
    </row>
    <row r="5241" spans="1:1" x14ac:dyDescent="0.25">
      <c r="A5241" s="101"/>
    </row>
    <row r="5242" spans="1:1" x14ac:dyDescent="0.25">
      <c r="A5242" s="101"/>
    </row>
    <row r="5243" spans="1:1" x14ac:dyDescent="0.25">
      <c r="A5243" s="101"/>
    </row>
    <row r="5244" spans="1:1" x14ac:dyDescent="0.25">
      <c r="A5244" s="101"/>
    </row>
    <row r="5245" spans="1:1" x14ac:dyDescent="0.25">
      <c r="A5245" s="101"/>
    </row>
    <row r="5246" spans="1:1" x14ac:dyDescent="0.25">
      <c r="A5246" s="101"/>
    </row>
    <row r="5247" spans="1:1" x14ac:dyDescent="0.25">
      <c r="A5247" s="101"/>
    </row>
    <row r="5248" spans="1:1" x14ac:dyDescent="0.25">
      <c r="A5248" s="101"/>
    </row>
    <row r="5249" spans="1:1" x14ac:dyDescent="0.25">
      <c r="A5249" s="101"/>
    </row>
    <row r="5250" spans="1:1" x14ac:dyDescent="0.25">
      <c r="A5250" s="101"/>
    </row>
    <row r="5251" spans="1:1" x14ac:dyDescent="0.25">
      <c r="A5251" s="101"/>
    </row>
    <row r="5252" spans="1:1" x14ac:dyDescent="0.25">
      <c r="A5252" s="101"/>
    </row>
    <row r="5253" spans="1:1" x14ac:dyDescent="0.25">
      <c r="A5253" s="101"/>
    </row>
    <row r="5254" spans="1:1" x14ac:dyDescent="0.25">
      <c r="A5254" s="101"/>
    </row>
    <row r="5255" spans="1:1" x14ac:dyDescent="0.25">
      <c r="A5255" s="101"/>
    </row>
    <row r="5256" spans="1:1" x14ac:dyDescent="0.25">
      <c r="A5256" s="101"/>
    </row>
    <row r="5257" spans="1:1" x14ac:dyDescent="0.25">
      <c r="A5257" s="101"/>
    </row>
    <row r="5258" spans="1:1" x14ac:dyDescent="0.25">
      <c r="A5258" s="101"/>
    </row>
    <row r="5259" spans="1:1" x14ac:dyDescent="0.25">
      <c r="A5259" s="101"/>
    </row>
    <row r="5260" spans="1:1" x14ac:dyDescent="0.25">
      <c r="A5260" s="101"/>
    </row>
    <row r="5261" spans="1:1" x14ac:dyDescent="0.25">
      <c r="A5261" s="101"/>
    </row>
    <row r="5262" spans="1:1" x14ac:dyDescent="0.25">
      <c r="A5262" s="101"/>
    </row>
    <row r="5263" spans="1:1" x14ac:dyDescent="0.25">
      <c r="A5263" s="101"/>
    </row>
    <row r="5264" spans="1:1" x14ac:dyDescent="0.25">
      <c r="A5264" s="101"/>
    </row>
    <row r="5265" spans="1:1" x14ac:dyDescent="0.25">
      <c r="A5265" s="101"/>
    </row>
    <row r="5266" spans="1:1" x14ac:dyDescent="0.25">
      <c r="A5266" s="101"/>
    </row>
    <row r="5267" spans="1:1" x14ac:dyDescent="0.25">
      <c r="A5267" s="101"/>
    </row>
    <row r="5268" spans="1:1" x14ac:dyDescent="0.25">
      <c r="A5268" s="101"/>
    </row>
    <row r="5269" spans="1:1" x14ac:dyDescent="0.25">
      <c r="A5269" s="101"/>
    </row>
    <row r="5270" spans="1:1" x14ac:dyDescent="0.25">
      <c r="A5270" s="101"/>
    </row>
    <row r="5271" spans="1:1" x14ac:dyDescent="0.25">
      <c r="A5271" s="101"/>
    </row>
    <row r="5272" spans="1:1" x14ac:dyDescent="0.25">
      <c r="A5272" s="101"/>
    </row>
    <row r="5273" spans="1:1" x14ac:dyDescent="0.25">
      <c r="A5273" s="101"/>
    </row>
    <row r="5274" spans="1:1" x14ac:dyDescent="0.25">
      <c r="A5274" s="101"/>
    </row>
    <row r="5275" spans="1:1" x14ac:dyDescent="0.25">
      <c r="A5275" s="101"/>
    </row>
    <row r="5276" spans="1:1" x14ac:dyDescent="0.25">
      <c r="A5276" s="101"/>
    </row>
    <row r="5277" spans="1:1" x14ac:dyDescent="0.25">
      <c r="A5277" s="101"/>
    </row>
    <row r="5278" spans="1:1" x14ac:dyDescent="0.25">
      <c r="A5278" s="101"/>
    </row>
    <row r="5279" spans="1:1" x14ac:dyDescent="0.25">
      <c r="A5279" s="101"/>
    </row>
    <row r="5280" spans="1:1" x14ac:dyDescent="0.25">
      <c r="A5280" s="101"/>
    </row>
    <row r="5281" spans="1:1" x14ac:dyDescent="0.25">
      <c r="A5281" s="101"/>
    </row>
    <row r="5282" spans="1:1" x14ac:dyDescent="0.25">
      <c r="A5282" s="101"/>
    </row>
    <row r="5283" spans="1:1" x14ac:dyDescent="0.25">
      <c r="A5283" s="101"/>
    </row>
    <row r="5284" spans="1:1" x14ac:dyDescent="0.25">
      <c r="A5284" s="101"/>
    </row>
    <row r="5285" spans="1:1" x14ac:dyDescent="0.25">
      <c r="A5285" s="101"/>
    </row>
    <row r="5286" spans="1:1" x14ac:dyDescent="0.25">
      <c r="A5286" s="101"/>
    </row>
    <row r="5287" spans="1:1" x14ac:dyDescent="0.25">
      <c r="A5287" s="101"/>
    </row>
    <row r="5288" spans="1:1" x14ac:dyDescent="0.25">
      <c r="A5288" s="101"/>
    </row>
    <row r="5289" spans="1:1" x14ac:dyDescent="0.25">
      <c r="A5289" s="101"/>
    </row>
    <row r="5290" spans="1:1" x14ac:dyDescent="0.25">
      <c r="A5290" s="101"/>
    </row>
    <row r="5291" spans="1:1" x14ac:dyDescent="0.25">
      <c r="A5291" s="101"/>
    </row>
    <row r="5292" spans="1:1" x14ac:dyDescent="0.25">
      <c r="A5292" s="101"/>
    </row>
    <row r="5293" spans="1:1" x14ac:dyDescent="0.25">
      <c r="A5293" s="101"/>
    </row>
    <row r="5294" spans="1:1" x14ac:dyDescent="0.25">
      <c r="A5294" s="101"/>
    </row>
    <row r="5295" spans="1:1" x14ac:dyDescent="0.25">
      <c r="A5295" s="101"/>
    </row>
    <row r="5296" spans="1:1" x14ac:dyDescent="0.25">
      <c r="A5296" s="101"/>
    </row>
    <row r="5297" spans="1:1" x14ac:dyDescent="0.25">
      <c r="A5297" s="101"/>
    </row>
    <row r="5298" spans="1:1" x14ac:dyDescent="0.25">
      <c r="A5298" s="101"/>
    </row>
    <row r="5299" spans="1:1" x14ac:dyDescent="0.25">
      <c r="A5299" s="101"/>
    </row>
    <row r="5300" spans="1:1" x14ac:dyDescent="0.25">
      <c r="A5300" s="101"/>
    </row>
    <row r="5301" spans="1:1" x14ac:dyDescent="0.25">
      <c r="A5301" s="101"/>
    </row>
    <row r="5302" spans="1:1" x14ac:dyDescent="0.25">
      <c r="A5302" s="101"/>
    </row>
    <row r="5303" spans="1:1" x14ac:dyDescent="0.25">
      <c r="A5303" s="101"/>
    </row>
    <row r="5304" spans="1:1" x14ac:dyDescent="0.25">
      <c r="A5304" s="101"/>
    </row>
    <row r="5305" spans="1:1" x14ac:dyDescent="0.25">
      <c r="A5305" s="101"/>
    </row>
    <row r="5306" spans="1:1" x14ac:dyDescent="0.25">
      <c r="A5306" s="101"/>
    </row>
    <row r="5307" spans="1:1" x14ac:dyDescent="0.25">
      <c r="A5307" s="101"/>
    </row>
    <row r="5308" spans="1:1" x14ac:dyDescent="0.25">
      <c r="A5308" s="101"/>
    </row>
    <row r="5309" spans="1:1" x14ac:dyDescent="0.25">
      <c r="A5309" s="101"/>
    </row>
    <row r="5310" spans="1:1" x14ac:dyDescent="0.25">
      <c r="A5310" s="101"/>
    </row>
    <row r="5311" spans="1:1" x14ac:dyDescent="0.25">
      <c r="A5311" s="101"/>
    </row>
    <row r="5312" spans="1:1" x14ac:dyDescent="0.25">
      <c r="A5312" s="101"/>
    </row>
    <row r="5313" spans="1:1" x14ac:dyDescent="0.25">
      <c r="A5313" s="101"/>
    </row>
    <row r="5314" spans="1:1" x14ac:dyDescent="0.25">
      <c r="A5314" s="101"/>
    </row>
    <row r="5315" spans="1:1" x14ac:dyDescent="0.25">
      <c r="A5315" s="101"/>
    </row>
    <row r="5316" spans="1:1" x14ac:dyDescent="0.25">
      <c r="A5316" s="101"/>
    </row>
    <row r="5317" spans="1:1" x14ac:dyDescent="0.25">
      <c r="A5317" s="101"/>
    </row>
    <row r="5318" spans="1:1" x14ac:dyDescent="0.25">
      <c r="A5318" s="101"/>
    </row>
    <row r="5319" spans="1:1" x14ac:dyDescent="0.25">
      <c r="A5319" s="101"/>
    </row>
    <row r="5320" spans="1:1" x14ac:dyDescent="0.25">
      <c r="A5320" s="101"/>
    </row>
    <row r="5321" spans="1:1" x14ac:dyDescent="0.25">
      <c r="A5321" s="101"/>
    </row>
    <row r="5322" spans="1:1" x14ac:dyDescent="0.25">
      <c r="A5322" s="101"/>
    </row>
    <row r="5323" spans="1:1" x14ac:dyDescent="0.25">
      <c r="A5323" s="101"/>
    </row>
    <row r="5324" spans="1:1" x14ac:dyDescent="0.25">
      <c r="A5324" s="101"/>
    </row>
    <row r="5325" spans="1:1" x14ac:dyDescent="0.25">
      <c r="A5325" s="101"/>
    </row>
    <row r="5326" spans="1:1" x14ac:dyDescent="0.25">
      <c r="A5326" s="101"/>
    </row>
    <row r="5327" spans="1:1" x14ac:dyDescent="0.25">
      <c r="A5327" s="101"/>
    </row>
    <row r="5328" spans="1:1" x14ac:dyDescent="0.25">
      <c r="A5328" s="101"/>
    </row>
    <row r="5329" spans="1:1" x14ac:dyDescent="0.25">
      <c r="A5329" s="101"/>
    </row>
    <row r="5330" spans="1:1" x14ac:dyDescent="0.25">
      <c r="A5330" s="101"/>
    </row>
    <row r="5331" spans="1:1" x14ac:dyDescent="0.25">
      <c r="A5331" s="101"/>
    </row>
    <row r="5332" spans="1:1" x14ac:dyDescent="0.25">
      <c r="A5332" s="101"/>
    </row>
    <row r="5333" spans="1:1" x14ac:dyDescent="0.25">
      <c r="A5333" s="101"/>
    </row>
    <row r="5334" spans="1:1" x14ac:dyDescent="0.25">
      <c r="A5334" s="101"/>
    </row>
    <row r="5335" spans="1:1" x14ac:dyDescent="0.25">
      <c r="A5335" s="101"/>
    </row>
    <row r="5336" spans="1:1" x14ac:dyDescent="0.25">
      <c r="A5336" s="101"/>
    </row>
    <row r="5337" spans="1:1" x14ac:dyDescent="0.25">
      <c r="A5337" s="101"/>
    </row>
    <row r="5338" spans="1:1" x14ac:dyDescent="0.25">
      <c r="A5338" s="101"/>
    </row>
    <row r="5339" spans="1:1" x14ac:dyDescent="0.25">
      <c r="A5339" s="101"/>
    </row>
    <row r="5340" spans="1:1" x14ac:dyDescent="0.25">
      <c r="A5340" s="101"/>
    </row>
    <row r="5341" spans="1:1" x14ac:dyDescent="0.25">
      <c r="A5341" s="101"/>
    </row>
    <row r="5342" spans="1:1" x14ac:dyDescent="0.25">
      <c r="A5342" s="101"/>
    </row>
    <row r="5343" spans="1:1" x14ac:dyDescent="0.25">
      <c r="A5343" s="101"/>
    </row>
    <row r="5344" spans="1:1" x14ac:dyDescent="0.25">
      <c r="A5344" s="101"/>
    </row>
    <row r="5345" spans="1:1" x14ac:dyDescent="0.25">
      <c r="A5345" s="101"/>
    </row>
    <row r="5346" spans="1:1" x14ac:dyDescent="0.25">
      <c r="A5346" s="101"/>
    </row>
    <row r="5347" spans="1:1" x14ac:dyDescent="0.25">
      <c r="A5347" s="101"/>
    </row>
    <row r="5348" spans="1:1" x14ac:dyDescent="0.25">
      <c r="A5348" s="101"/>
    </row>
    <row r="5349" spans="1:1" x14ac:dyDescent="0.25">
      <c r="A5349" s="101"/>
    </row>
    <row r="5350" spans="1:1" x14ac:dyDescent="0.25">
      <c r="A5350" s="101"/>
    </row>
    <row r="5351" spans="1:1" x14ac:dyDescent="0.25">
      <c r="A5351" s="101"/>
    </row>
    <row r="5352" spans="1:1" x14ac:dyDescent="0.25">
      <c r="A5352" s="101"/>
    </row>
    <row r="5353" spans="1:1" x14ac:dyDescent="0.25">
      <c r="A5353" s="101"/>
    </row>
    <row r="5354" spans="1:1" x14ac:dyDescent="0.25">
      <c r="A5354" s="101"/>
    </row>
    <row r="5355" spans="1:1" x14ac:dyDescent="0.25">
      <c r="A5355" s="101"/>
    </row>
    <row r="5356" spans="1:1" x14ac:dyDescent="0.25">
      <c r="A5356" s="101"/>
    </row>
    <row r="5357" spans="1:1" x14ac:dyDescent="0.25">
      <c r="A5357" s="101"/>
    </row>
    <row r="5358" spans="1:1" x14ac:dyDescent="0.25">
      <c r="A5358" s="101"/>
    </row>
    <row r="5359" spans="1:1" x14ac:dyDescent="0.25">
      <c r="A5359" s="101"/>
    </row>
    <row r="5360" spans="1:1" x14ac:dyDescent="0.25">
      <c r="A5360" s="101"/>
    </row>
    <row r="5361" spans="1:1" x14ac:dyDescent="0.25">
      <c r="A5361" s="101"/>
    </row>
    <row r="5362" spans="1:1" x14ac:dyDescent="0.25">
      <c r="A5362" s="101"/>
    </row>
    <row r="5363" spans="1:1" x14ac:dyDescent="0.25">
      <c r="A5363" s="101"/>
    </row>
    <row r="5364" spans="1:1" x14ac:dyDescent="0.25">
      <c r="A5364" s="101"/>
    </row>
    <row r="5365" spans="1:1" x14ac:dyDescent="0.25">
      <c r="A5365" s="101"/>
    </row>
    <row r="5366" spans="1:1" x14ac:dyDescent="0.25">
      <c r="A5366" s="101"/>
    </row>
    <row r="5367" spans="1:1" x14ac:dyDescent="0.25">
      <c r="A5367" s="101"/>
    </row>
    <row r="5368" spans="1:1" x14ac:dyDescent="0.25">
      <c r="A5368" s="101"/>
    </row>
    <row r="5369" spans="1:1" x14ac:dyDescent="0.25">
      <c r="A5369" s="101"/>
    </row>
    <row r="5370" spans="1:1" x14ac:dyDescent="0.25">
      <c r="A5370" s="101"/>
    </row>
    <row r="5371" spans="1:1" x14ac:dyDescent="0.25">
      <c r="A5371" s="101"/>
    </row>
    <row r="5372" spans="1:1" x14ac:dyDescent="0.25">
      <c r="A5372" s="101"/>
    </row>
    <row r="5373" spans="1:1" x14ac:dyDescent="0.25">
      <c r="A5373" s="101"/>
    </row>
    <row r="5374" spans="1:1" x14ac:dyDescent="0.25">
      <c r="A5374" s="101"/>
    </row>
    <row r="5375" spans="1:1" x14ac:dyDescent="0.25">
      <c r="A5375" s="101"/>
    </row>
    <row r="5376" spans="1:1" x14ac:dyDescent="0.25">
      <c r="A5376" s="101"/>
    </row>
    <row r="5377" spans="1:1" x14ac:dyDescent="0.25">
      <c r="A5377" s="101"/>
    </row>
    <row r="5378" spans="1:1" x14ac:dyDescent="0.25">
      <c r="A5378" s="101"/>
    </row>
    <row r="5379" spans="1:1" x14ac:dyDescent="0.25">
      <c r="A5379" s="101"/>
    </row>
    <row r="5380" spans="1:1" x14ac:dyDescent="0.25">
      <c r="A5380" s="101"/>
    </row>
    <row r="5381" spans="1:1" x14ac:dyDescent="0.25">
      <c r="A5381" s="101"/>
    </row>
    <row r="5382" spans="1:1" x14ac:dyDescent="0.25">
      <c r="A5382" s="101"/>
    </row>
    <row r="5383" spans="1:1" x14ac:dyDescent="0.25">
      <c r="A5383" s="101"/>
    </row>
    <row r="5384" spans="1:1" x14ac:dyDescent="0.25">
      <c r="A5384" s="101"/>
    </row>
    <row r="5385" spans="1:1" x14ac:dyDescent="0.25">
      <c r="A5385" s="101"/>
    </row>
    <row r="5386" spans="1:1" x14ac:dyDescent="0.25">
      <c r="A5386" s="101"/>
    </row>
    <row r="5387" spans="1:1" x14ac:dyDescent="0.25">
      <c r="A5387" s="101"/>
    </row>
    <row r="5388" spans="1:1" x14ac:dyDescent="0.25">
      <c r="A5388" s="101"/>
    </row>
    <row r="5389" spans="1:1" x14ac:dyDescent="0.25">
      <c r="A5389" s="101"/>
    </row>
    <row r="5390" spans="1:1" x14ac:dyDescent="0.25">
      <c r="A5390" s="101"/>
    </row>
    <row r="5391" spans="1:1" x14ac:dyDescent="0.25">
      <c r="A5391" s="101"/>
    </row>
    <row r="5392" spans="1:1" x14ac:dyDescent="0.25">
      <c r="A5392" s="101"/>
    </row>
    <row r="5393" spans="1:1" x14ac:dyDescent="0.25">
      <c r="A5393" s="101"/>
    </row>
    <row r="5394" spans="1:1" x14ac:dyDescent="0.25">
      <c r="A5394" s="101"/>
    </row>
    <row r="5395" spans="1:1" x14ac:dyDescent="0.25">
      <c r="A5395" s="101"/>
    </row>
    <row r="5396" spans="1:1" x14ac:dyDescent="0.25">
      <c r="A5396" s="101"/>
    </row>
    <row r="5397" spans="1:1" x14ac:dyDescent="0.25">
      <c r="A5397" s="101"/>
    </row>
    <row r="5398" spans="1:1" x14ac:dyDescent="0.25">
      <c r="A5398" s="101"/>
    </row>
    <row r="5399" spans="1:1" x14ac:dyDescent="0.25">
      <c r="A5399" s="101"/>
    </row>
    <row r="5400" spans="1:1" x14ac:dyDescent="0.25">
      <c r="A5400" s="101"/>
    </row>
    <row r="5401" spans="1:1" x14ac:dyDescent="0.25">
      <c r="A5401" s="101"/>
    </row>
    <row r="5402" spans="1:1" x14ac:dyDescent="0.25">
      <c r="A5402" s="101"/>
    </row>
    <row r="5403" spans="1:1" x14ac:dyDescent="0.25">
      <c r="A5403" s="101"/>
    </row>
    <row r="5404" spans="1:1" x14ac:dyDescent="0.25">
      <c r="A5404" s="101"/>
    </row>
    <row r="5405" spans="1:1" x14ac:dyDescent="0.25">
      <c r="A5405" s="101"/>
    </row>
    <row r="5406" spans="1:1" x14ac:dyDescent="0.25">
      <c r="A5406" s="101"/>
    </row>
    <row r="5407" spans="1:1" x14ac:dyDescent="0.25">
      <c r="A5407" s="101"/>
    </row>
    <row r="5408" spans="1:1" x14ac:dyDescent="0.25">
      <c r="A5408" s="101"/>
    </row>
    <row r="5409" spans="1:1" x14ac:dyDescent="0.25">
      <c r="A5409" s="101"/>
    </row>
    <row r="5410" spans="1:1" x14ac:dyDescent="0.25">
      <c r="A5410" s="101"/>
    </row>
    <row r="5411" spans="1:1" x14ac:dyDescent="0.25">
      <c r="A5411" s="101"/>
    </row>
    <row r="5412" spans="1:1" x14ac:dyDescent="0.25">
      <c r="A5412" s="101"/>
    </row>
    <row r="5413" spans="1:1" x14ac:dyDescent="0.25">
      <c r="A5413" s="101"/>
    </row>
    <row r="5414" spans="1:1" x14ac:dyDescent="0.25">
      <c r="A5414" s="101"/>
    </row>
    <row r="5415" spans="1:1" x14ac:dyDescent="0.25">
      <c r="A5415" s="101"/>
    </row>
    <row r="5416" spans="1:1" x14ac:dyDescent="0.25">
      <c r="A5416" s="101"/>
    </row>
    <row r="5417" spans="1:1" x14ac:dyDescent="0.25">
      <c r="A5417" s="101"/>
    </row>
    <row r="5418" spans="1:1" x14ac:dyDescent="0.25">
      <c r="A5418" s="101"/>
    </row>
    <row r="5419" spans="1:1" x14ac:dyDescent="0.25">
      <c r="A5419" s="101"/>
    </row>
    <row r="5420" spans="1:1" x14ac:dyDescent="0.25">
      <c r="A5420" s="101"/>
    </row>
    <row r="5421" spans="1:1" x14ac:dyDescent="0.25">
      <c r="A5421" s="101"/>
    </row>
    <row r="5422" spans="1:1" x14ac:dyDescent="0.25">
      <c r="A5422" s="101"/>
    </row>
    <row r="5423" spans="1:1" x14ac:dyDescent="0.25">
      <c r="A5423" s="101"/>
    </row>
    <row r="5424" spans="1:1" x14ac:dyDescent="0.25">
      <c r="A5424" s="101"/>
    </row>
    <row r="5425" spans="1:1" x14ac:dyDescent="0.25">
      <c r="A5425" s="101"/>
    </row>
    <row r="5426" spans="1:1" x14ac:dyDescent="0.25">
      <c r="A5426" s="101"/>
    </row>
    <row r="5427" spans="1:1" x14ac:dyDescent="0.25">
      <c r="A5427" s="101"/>
    </row>
    <row r="5428" spans="1:1" x14ac:dyDescent="0.25">
      <c r="A5428" s="101"/>
    </row>
    <row r="5429" spans="1:1" x14ac:dyDescent="0.25">
      <c r="A5429" s="101"/>
    </row>
    <row r="5430" spans="1:1" x14ac:dyDescent="0.25">
      <c r="A5430" s="101"/>
    </row>
    <row r="5431" spans="1:1" x14ac:dyDescent="0.25">
      <c r="A5431" s="101"/>
    </row>
    <row r="5432" spans="1:1" x14ac:dyDescent="0.25">
      <c r="A5432" s="101"/>
    </row>
    <row r="5433" spans="1:1" x14ac:dyDescent="0.25">
      <c r="A5433" s="101"/>
    </row>
    <row r="5434" spans="1:1" x14ac:dyDescent="0.25">
      <c r="A5434" s="101"/>
    </row>
    <row r="5435" spans="1:1" x14ac:dyDescent="0.25">
      <c r="A5435" s="101"/>
    </row>
    <row r="5436" spans="1:1" x14ac:dyDescent="0.25">
      <c r="A5436" s="101"/>
    </row>
    <row r="5437" spans="1:1" x14ac:dyDescent="0.25">
      <c r="A5437" s="101"/>
    </row>
    <row r="5438" spans="1:1" x14ac:dyDescent="0.25">
      <c r="A5438" s="101"/>
    </row>
    <row r="5439" spans="1:1" x14ac:dyDescent="0.25">
      <c r="A5439" s="101"/>
    </row>
    <row r="5440" spans="1:1" x14ac:dyDescent="0.25">
      <c r="A5440" s="101"/>
    </row>
    <row r="5441" spans="1:1" x14ac:dyDescent="0.25">
      <c r="A5441" s="101"/>
    </row>
    <row r="5442" spans="1:1" x14ac:dyDescent="0.25">
      <c r="A5442" s="101"/>
    </row>
    <row r="5443" spans="1:1" x14ac:dyDescent="0.25">
      <c r="A5443" s="101"/>
    </row>
    <row r="5444" spans="1:1" x14ac:dyDescent="0.25">
      <c r="A5444" s="101"/>
    </row>
    <row r="5445" spans="1:1" x14ac:dyDescent="0.25">
      <c r="A5445" s="101"/>
    </row>
    <row r="5446" spans="1:1" x14ac:dyDescent="0.25">
      <c r="A5446" s="101"/>
    </row>
    <row r="5447" spans="1:1" x14ac:dyDescent="0.25">
      <c r="A5447" s="101"/>
    </row>
    <row r="5448" spans="1:1" x14ac:dyDescent="0.25">
      <c r="A5448" s="101"/>
    </row>
    <row r="5449" spans="1:1" x14ac:dyDescent="0.25">
      <c r="A5449" s="101"/>
    </row>
    <row r="5450" spans="1:1" x14ac:dyDescent="0.25">
      <c r="A5450" s="101"/>
    </row>
    <row r="5451" spans="1:1" x14ac:dyDescent="0.25">
      <c r="A5451" s="101"/>
    </row>
    <row r="5452" spans="1:1" x14ac:dyDescent="0.25">
      <c r="A5452" s="101"/>
    </row>
    <row r="5453" spans="1:1" x14ac:dyDescent="0.25">
      <c r="A5453" s="101"/>
    </row>
    <row r="5454" spans="1:1" x14ac:dyDescent="0.25">
      <c r="A5454" s="101"/>
    </row>
    <row r="5455" spans="1:1" x14ac:dyDescent="0.25">
      <c r="A5455" s="101"/>
    </row>
    <row r="5456" spans="1:1" x14ac:dyDescent="0.25">
      <c r="A5456" s="101"/>
    </row>
    <row r="5457" spans="1:1" x14ac:dyDescent="0.25">
      <c r="A5457" s="101"/>
    </row>
    <row r="5458" spans="1:1" x14ac:dyDescent="0.25">
      <c r="A5458" s="101"/>
    </row>
    <row r="5459" spans="1:1" x14ac:dyDescent="0.25">
      <c r="A5459" s="101"/>
    </row>
    <row r="5460" spans="1:1" x14ac:dyDescent="0.25">
      <c r="A5460" s="101"/>
    </row>
    <row r="5461" spans="1:1" x14ac:dyDescent="0.25">
      <c r="A5461" s="101"/>
    </row>
    <row r="5462" spans="1:1" x14ac:dyDescent="0.25">
      <c r="A5462" s="101"/>
    </row>
    <row r="5463" spans="1:1" x14ac:dyDescent="0.25">
      <c r="A5463" s="101"/>
    </row>
    <row r="5464" spans="1:1" x14ac:dyDescent="0.25">
      <c r="A5464" s="101"/>
    </row>
    <row r="5465" spans="1:1" x14ac:dyDescent="0.25">
      <c r="A5465" s="101"/>
    </row>
    <row r="5466" spans="1:1" x14ac:dyDescent="0.25">
      <c r="A5466" s="101"/>
    </row>
    <row r="5467" spans="1:1" x14ac:dyDescent="0.25">
      <c r="A5467" s="101"/>
    </row>
    <row r="5468" spans="1:1" x14ac:dyDescent="0.25">
      <c r="A5468" s="101"/>
    </row>
    <row r="5469" spans="1:1" x14ac:dyDescent="0.25">
      <c r="A5469" s="101"/>
    </row>
    <row r="5470" spans="1:1" x14ac:dyDescent="0.25">
      <c r="A5470" s="101"/>
    </row>
    <row r="5471" spans="1:1" x14ac:dyDescent="0.25">
      <c r="A5471" s="101"/>
    </row>
    <row r="5472" spans="1:1" x14ac:dyDescent="0.25">
      <c r="A5472" s="101"/>
    </row>
    <row r="5473" spans="1:1" x14ac:dyDescent="0.25">
      <c r="A5473" s="101"/>
    </row>
    <row r="5474" spans="1:1" x14ac:dyDescent="0.25">
      <c r="A5474" s="101"/>
    </row>
    <row r="5475" spans="1:1" x14ac:dyDescent="0.25">
      <c r="A5475" s="101"/>
    </row>
    <row r="5476" spans="1:1" x14ac:dyDescent="0.25">
      <c r="A5476" s="101"/>
    </row>
    <row r="5477" spans="1:1" x14ac:dyDescent="0.25">
      <c r="A5477" s="101"/>
    </row>
    <row r="5478" spans="1:1" x14ac:dyDescent="0.25">
      <c r="A5478" s="101"/>
    </row>
    <row r="5479" spans="1:1" x14ac:dyDescent="0.25">
      <c r="A5479" s="101"/>
    </row>
    <row r="5480" spans="1:1" x14ac:dyDescent="0.25">
      <c r="A5480" s="101"/>
    </row>
    <row r="5481" spans="1:1" x14ac:dyDescent="0.25">
      <c r="A5481" s="101"/>
    </row>
    <row r="5482" spans="1:1" x14ac:dyDescent="0.25">
      <c r="A5482" s="101"/>
    </row>
    <row r="5483" spans="1:1" x14ac:dyDescent="0.25">
      <c r="A5483" s="101"/>
    </row>
    <row r="5484" spans="1:1" x14ac:dyDescent="0.25">
      <c r="A5484" s="101"/>
    </row>
    <row r="5485" spans="1:1" x14ac:dyDescent="0.25">
      <c r="A5485" s="101"/>
    </row>
    <row r="5486" spans="1:1" x14ac:dyDescent="0.25">
      <c r="A5486" s="101"/>
    </row>
    <row r="5487" spans="1:1" x14ac:dyDescent="0.25">
      <c r="A5487" s="101"/>
    </row>
    <row r="5488" spans="1:1" x14ac:dyDescent="0.25">
      <c r="A5488" s="101"/>
    </row>
    <row r="5489" spans="1:1" x14ac:dyDescent="0.25">
      <c r="A5489" s="101"/>
    </row>
    <row r="5490" spans="1:1" x14ac:dyDescent="0.25">
      <c r="A5490" s="101"/>
    </row>
    <row r="5491" spans="1:1" x14ac:dyDescent="0.25">
      <c r="A5491" s="101"/>
    </row>
    <row r="5492" spans="1:1" x14ac:dyDescent="0.25">
      <c r="A5492" s="101"/>
    </row>
    <row r="5493" spans="1:1" x14ac:dyDescent="0.25">
      <c r="A5493" s="101"/>
    </row>
    <row r="5494" spans="1:1" x14ac:dyDescent="0.25">
      <c r="A5494" s="101"/>
    </row>
    <row r="5495" spans="1:1" x14ac:dyDescent="0.25">
      <c r="A5495" s="101"/>
    </row>
    <row r="5496" spans="1:1" x14ac:dyDescent="0.25">
      <c r="A5496" s="101"/>
    </row>
    <row r="5497" spans="1:1" x14ac:dyDescent="0.25">
      <c r="A5497" s="101"/>
    </row>
    <row r="5498" spans="1:1" x14ac:dyDescent="0.25">
      <c r="A5498" s="101"/>
    </row>
    <row r="5499" spans="1:1" x14ac:dyDescent="0.25">
      <c r="A5499" s="101"/>
    </row>
    <row r="5500" spans="1:1" x14ac:dyDescent="0.25">
      <c r="A5500" s="101"/>
    </row>
    <row r="5501" spans="1:1" x14ac:dyDescent="0.25">
      <c r="A5501" s="101"/>
    </row>
    <row r="5502" spans="1:1" x14ac:dyDescent="0.25">
      <c r="A5502" s="101"/>
    </row>
    <row r="5503" spans="1:1" x14ac:dyDescent="0.25">
      <c r="A5503" s="101"/>
    </row>
    <row r="5504" spans="1:1" x14ac:dyDescent="0.25">
      <c r="A5504" s="101"/>
    </row>
    <row r="5505" spans="1:1" x14ac:dyDescent="0.25">
      <c r="A5505" s="101"/>
    </row>
    <row r="5506" spans="1:1" x14ac:dyDescent="0.25">
      <c r="A5506" s="101"/>
    </row>
    <row r="5507" spans="1:1" x14ac:dyDescent="0.25">
      <c r="A5507" s="101"/>
    </row>
    <row r="5508" spans="1:1" x14ac:dyDescent="0.25">
      <c r="A5508" s="101"/>
    </row>
    <row r="5509" spans="1:1" x14ac:dyDescent="0.25">
      <c r="A5509" s="101"/>
    </row>
    <row r="5510" spans="1:1" x14ac:dyDescent="0.25">
      <c r="A5510" s="101"/>
    </row>
    <row r="5511" spans="1:1" x14ac:dyDescent="0.25">
      <c r="A5511" s="101"/>
    </row>
    <row r="5512" spans="1:1" x14ac:dyDescent="0.25">
      <c r="A5512" s="101"/>
    </row>
    <row r="5513" spans="1:1" x14ac:dyDescent="0.25">
      <c r="A5513" s="101"/>
    </row>
    <row r="5514" spans="1:1" x14ac:dyDescent="0.25">
      <c r="A5514" s="101"/>
    </row>
    <row r="5515" spans="1:1" x14ac:dyDescent="0.25">
      <c r="A5515" s="101"/>
    </row>
    <row r="5516" spans="1:1" x14ac:dyDescent="0.25">
      <c r="A5516" s="101"/>
    </row>
    <row r="5517" spans="1:1" x14ac:dyDescent="0.25">
      <c r="A5517" s="101"/>
    </row>
    <row r="5518" spans="1:1" x14ac:dyDescent="0.25">
      <c r="A5518" s="101"/>
    </row>
    <row r="5519" spans="1:1" x14ac:dyDescent="0.25">
      <c r="A5519" s="101"/>
    </row>
    <row r="5520" spans="1:1" x14ac:dyDescent="0.25">
      <c r="A5520" s="101"/>
    </row>
    <row r="5521" spans="1:1" x14ac:dyDescent="0.25">
      <c r="A5521" s="101"/>
    </row>
    <row r="5522" spans="1:1" x14ac:dyDescent="0.25">
      <c r="A5522" s="101"/>
    </row>
    <row r="5523" spans="1:1" x14ac:dyDescent="0.25">
      <c r="A5523" s="101"/>
    </row>
    <row r="5524" spans="1:1" x14ac:dyDescent="0.25">
      <c r="A5524" s="101"/>
    </row>
    <row r="5525" spans="1:1" x14ac:dyDescent="0.25">
      <c r="A5525" s="101"/>
    </row>
    <row r="5526" spans="1:1" x14ac:dyDescent="0.25">
      <c r="A5526" s="101"/>
    </row>
    <row r="5527" spans="1:1" x14ac:dyDescent="0.25">
      <c r="A5527" s="101"/>
    </row>
    <row r="5528" spans="1:1" x14ac:dyDescent="0.25">
      <c r="A5528" s="101"/>
    </row>
    <row r="5529" spans="1:1" x14ac:dyDescent="0.25">
      <c r="A5529" s="101"/>
    </row>
    <row r="5530" spans="1:1" x14ac:dyDescent="0.25">
      <c r="A5530" s="101"/>
    </row>
    <row r="5531" spans="1:1" x14ac:dyDescent="0.25">
      <c r="A5531" s="101"/>
    </row>
    <row r="5532" spans="1:1" x14ac:dyDescent="0.25">
      <c r="A5532" s="101"/>
    </row>
    <row r="5533" spans="1:1" x14ac:dyDescent="0.25">
      <c r="A5533" s="101"/>
    </row>
    <row r="5534" spans="1:1" x14ac:dyDescent="0.25">
      <c r="A5534" s="101"/>
    </row>
    <row r="5535" spans="1:1" x14ac:dyDescent="0.25">
      <c r="A5535" s="101"/>
    </row>
    <row r="5536" spans="1:1" x14ac:dyDescent="0.25">
      <c r="A5536" s="101"/>
    </row>
    <row r="5537" spans="1:1" x14ac:dyDescent="0.25">
      <c r="A5537" s="101"/>
    </row>
    <row r="5538" spans="1:1" x14ac:dyDescent="0.25">
      <c r="A5538" s="101"/>
    </row>
    <row r="5539" spans="1:1" x14ac:dyDescent="0.25">
      <c r="A5539" s="101"/>
    </row>
    <row r="5540" spans="1:1" x14ac:dyDescent="0.25">
      <c r="A5540" s="101"/>
    </row>
    <row r="5541" spans="1:1" x14ac:dyDescent="0.25">
      <c r="A5541" s="101"/>
    </row>
    <row r="5542" spans="1:1" x14ac:dyDescent="0.25">
      <c r="A5542" s="101"/>
    </row>
    <row r="5543" spans="1:1" x14ac:dyDescent="0.25">
      <c r="A5543" s="101"/>
    </row>
    <row r="5544" spans="1:1" x14ac:dyDescent="0.25">
      <c r="A5544" s="101"/>
    </row>
    <row r="5545" spans="1:1" x14ac:dyDescent="0.25">
      <c r="A5545" s="101"/>
    </row>
    <row r="5546" spans="1:1" x14ac:dyDescent="0.25">
      <c r="A5546" s="101"/>
    </row>
    <row r="5547" spans="1:1" x14ac:dyDescent="0.25">
      <c r="A5547" s="101"/>
    </row>
    <row r="5548" spans="1:1" x14ac:dyDescent="0.25">
      <c r="A5548" s="101"/>
    </row>
    <row r="5549" spans="1:1" x14ac:dyDescent="0.25">
      <c r="A5549" s="101"/>
    </row>
    <row r="5550" spans="1:1" x14ac:dyDescent="0.25">
      <c r="A5550" s="101"/>
    </row>
    <row r="5551" spans="1:1" x14ac:dyDescent="0.25">
      <c r="A5551" s="101"/>
    </row>
    <row r="5552" spans="1:1" x14ac:dyDescent="0.25">
      <c r="A5552" s="101"/>
    </row>
    <row r="5553" spans="1:1" x14ac:dyDescent="0.25">
      <c r="A5553" s="101"/>
    </row>
    <row r="5554" spans="1:1" x14ac:dyDescent="0.25">
      <c r="A5554" s="101"/>
    </row>
    <row r="5555" spans="1:1" x14ac:dyDescent="0.25">
      <c r="A5555" s="101"/>
    </row>
    <row r="5556" spans="1:1" x14ac:dyDescent="0.25">
      <c r="A5556" s="101"/>
    </row>
    <row r="5557" spans="1:1" x14ac:dyDescent="0.25">
      <c r="A5557" s="101"/>
    </row>
    <row r="5558" spans="1:1" x14ac:dyDescent="0.25">
      <c r="A5558" s="101"/>
    </row>
    <row r="5559" spans="1:1" x14ac:dyDescent="0.25">
      <c r="A5559" s="101"/>
    </row>
    <row r="5560" spans="1:1" x14ac:dyDescent="0.25">
      <c r="A5560" s="101"/>
    </row>
    <row r="5561" spans="1:1" x14ac:dyDescent="0.25">
      <c r="A5561" s="101"/>
    </row>
    <row r="5562" spans="1:1" x14ac:dyDescent="0.25">
      <c r="A5562" s="101"/>
    </row>
    <row r="5563" spans="1:1" x14ac:dyDescent="0.25">
      <c r="A5563" s="101"/>
    </row>
    <row r="5564" spans="1:1" x14ac:dyDescent="0.25">
      <c r="A5564" s="101"/>
    </row>
    <row r="5565" spans="1:1" x14ac:dyDescent="0.25">
      <c r="A5565" s="101"/>
    </row>
    <row r="5566" spans="1:1" x14ac:dyDescent="0.25">
      <c r="A5566" s="101"/>
    </row>
    <row r="5567" spans="1:1" x14ac:dyDescent="0.25">
      <c r="A5567" s="101"/>
    </row>
    <row r="5568" spans="1:1" x14ac:dyDescent="0.25">
      <c r="A5568" s="101"/>
    </row>
    <row r="5569" spans="1:1" x14ac:dyDescent="0.25">
      <c r="A5569" s="101"/>
    </row>
    <row r="5570" spans="1:1" x14ac:dyDescent="0.25">
      <c r="A5570" s="101"/>
    </row>
    <row r="5571" spans="1:1" x14ac:dyDescent="0.25">
      <c r="A5571" s="101"/>
    </row>
    <row r="5572" spans="1:1" x14ac:dyDescent="0.25">
      <c r="A5572" s="101"/>
    </row>
    <row r="5573" spans="1:1" x14ac:dyDescent="0.25">
      <c r="A5573" s="101"/>
    </row>
    <row r="5574" spans="1:1" x14ac:dyDescent="0.25">
      <c r="A5574" s="101"/>
    </row>
    <row r="5575" spans="1:1" x14ac:dyDescent="0.25">
      <c r="A5575" s="101"/>
    </row>
    <row r="5576" spans="1:1" x14ac:dyDescent="0.25">
      <c r="A5576" s="101"/>
    </row>
    <row r="5577" spans="1:1" x14ac:dyDescent="0.25">
      <c r="A5577" s="101"/>
    </row>
    <row r="5578" spans="1:1" x14ac:dyDescent="0.25">
      <c r="A5578" s="101"/>
    </row>
    <row r="5579" spans="1:1" x14ac:dyDescent="0.25">
      <c r="A5579" s="101"/>
    </row>
    <row r="5580" spans="1:1" x14ac:dyDescent="0.25">
      <c r="A5580" s="101"/>
    </row>
    <row r="5581" spans="1:1" x14ac:dyDescent="0.25">
      <c r="A5581" s="101"/>
    </row>
    <row r="5582" spans="1:1" x14ac:dyDescent="0.25">
      <c r="A5582" s="101"/>
    </row>
    <row r="5583" spans="1:1" x14ac:dyDescent="0.25">
      <c r="A5583" s="101"/>
    </row>
    <row r="5584" spans="1:1" x14ac:dyDescent="0.25">
      <c r="A5584" s="101"/>
    </row>
    <row r="5585" spans="1:1" x14ac:dyDescent="0.25">
      <c r="A5585" s="101"/>
    </row>
    <row r="5586" spans="1:1" x14ac:dyDescent="0.25">
      <c r="A5586" s="101"/>
    </row>
    <row r="5587" spans="1:1" x14ac:dyDescent="0.25">
      <c r="A5587" s="101"/>
    </row>
    <row r="5588" spans="1:1" x14ac:dyDescent="0.25">
      <c r="A5588" s="101"/>
    </row>
    <row r="5589" spans="1:1" x14ac:dyDescent="0.25">
      <c r="A5589" s="101"/>
    </row>
    <row r="5590" spans="1:1" x14ac:dyDescent="0.25">
      <c r="A5590" s="101"/>
    </row>
    <row r="5591" spans="1:1" x14ac:dyDescent="0.25">
      <c r="A5591" s="101"/>
    </row>
    <row r="5592" spans="1:1" x14ac:dyDescent="0.25">
      <c r="A5592" s="101"/>
    </row>
    <row r="5593" spans="1:1" x14ac:dyDescent="0.25">
      <c r="A5593" s="101"/>
    </row>
    <row r="5594" spans="1:1" x14ac:dyDescent="0.25">
      <c r="A5594" s="101"/>
    </row>
    <row r="5595" spans="1:1" x14ac:dyDescent="0.25">
      <c r="A5595" s="101"/>
    </row>
    <row r="5596" spans="1:1" x14ac:dyDescent="0.25">
      <c r="A5596" s="101"/>
    </row>
    <row r="5597" spans="1:1" x14ac:dyDescent="0.25">
      <c r="A5597" s="101"/>
    </row>
    <row r="5598" spans="1:1" x14ac:dyDescent="0.25">
      <c r="A5598" s="101"/>
    </row>
    <row r="5599" spans="1:1" x14ac:dyDescent="0.25">
      <c r="A5599" s="101"/>
    </row>
    <row r="5600" spans="1:1" x14ac:dyDescent="0.25">
      <c r="A5600" s="101"/>
    </row>
    <row r="5601" spans="1:1" x14ac:dyDescent="0.25">
      <c r="A5601" s="101"/>
    </row>
    <row r="5602" spans="1:1" x14ac:dyDescent="0.25">
      <c r="A5602" s="101"/>
    </row>
    <row r="5603" spans="1:1" x14ac:dyDescent="0.25">
      <c r="A5603" s="101"/>
    </row>
    <row r="5604" spans="1:1" x14ac:dyDescent="0.25">
      <c r="A5604" s="101"/>
    </row>
    <row r="5605" spans="1:1" x14ac:dyDescent="0.25">
      <c r="A5605" s="101"/>
    </row>
    <row r="5606" spans="1:1" x14ac:dyDescent="0.25">
      <c r="A5606" s="101"/>
    </row>
    <row r="5607" spans="1:1" x14ac:dyDescent="0.25">
      <c r="A5607" s="101"/>
    </row>
    <row r="5608" spans="1:1" x14ac:dyDescent="0.25">
      <c r="A5608" s="101"/>
    </row>
    <row r="5609" spans="1:1" x14ac:dyDescent="0.25">
      <c r="A5609" s="101"/>
    </row>
    <row r="5610" spans="1:1" x14ac:dyDescent="0.25">
      <c r="A5610" s="101"/>
    </row>
    <row r="5611" spans="1:1" x14ac:dyDescent="0.25">
      <c r="A5611" s="101"/>
    </row>
    <row r="5612" spans="1:1" x14ac:dyDescent="0.25">
      <c r="A5612" s="101"/>
    </row>
    <row r="5613" spans="1:1" x14ac:dyDescent="0.25">
      <c r="A5613" s="101"/>
    </row>
    <row r="5614" spans="1:1" x14ac:dyDescent="0.25">
      <c r="A5614" s="101"/>
    </row>
    <row r="5615" spans="1:1" x14ac:dyDescent="0.25">
      <c r="A5615" s="101"/>
    </row>
    <row r="5616" spans="1:1" x14ac:dyDescent="0.25">
      <c r="A5616" s="101"/>
    </row>
    <row r="5617" spans="1:1" x14ac:dyDescent="0.25">
      <c r="A5617" s="101"/>
    </row>
    <row r="5618" spans="1:1" x14ac:dyDescent="0.25">
      <c r="A5618" s="101"/>
    </row>
    <row r="5619" spans="1:1" x14ac:dyDescent="0.25">
      <c r="A5619" s="101"/>
    </row>
    <row r="5620" spans="1:1" x14ac:dyDescent="0.25">
      <c r="A5620" s="101"/>
    </row>
    <row r="5621" spans="1:1" x14ac:dyDescent="0.25">
      <c r="A5621" s="101"/>
    </row>
    <row r="5622" spans="1:1" x14ac:dyDescent="0.25">
      <c r="A5622" s="101"/>
    </row>
    <row r="5623" spans="1:1" x14ac:dyDescent="0.25">
      <c r="A5623" s="101"/>
    </row>
    <row r="5624" spans="1:1" x14ac:dyDescent="0.25">
      <c r="A5624" s="101"/>
    </row>
    <row r="5625" spans="1:1" x14ac:dyDescent="0.25">
      <c r="A5625" s="101"/>
    </row>
    <row r="5626" spans="1:1" x14ac:dyDescent="0.25">
      <c r="A5626" s="101"/>
    </row>
    <row r="5627" spans="1:1" x14ac:dyDescent="0.25">
      <c r="A5627" s="101"/>
    </row>
    <row r="5628" spans="1:1" x14ac:dyDescent="0.25">
      <c r="A5628" s="101"/>
    </row>
    <row r="5629" spans="1:1" x14ac:dyDescent="0.25">
      <c r="A5629" s="101"/>
    </row>
    <row r="5630" spans="1:1" x14ac:dyDescent="0.25">
      <c r="A5630" s="101"/>
    </row>
    <row r="5631" spans="1:1" x14ac:dyDescent="0.25">
      <c r="A5631" s="101"/>
    </row>
    <row r="5632" spans="1:1" x14ac:dyDescent="0.25">
      <c r="A5632" s="101"/>
    </row>
    <row r="5633" spans="1:1" x14ac:dyDescent="0.25">
      <c r="A5633" s="101"/>
    </row>
    <row r="5634" spans="1:1" x14ac:dyDescent="0.25">
      <c r="A5634" s="101"/>
    </row>
    <row r="5635" spans="1:1" x14ac:dyDescent="0.25">
      <c r="A5635" s="101"/>
    </row>
    <row r="5636" spans="1:1" x14ac:dyDescent="0.25">
      <c r="A5636" s="101"/>
    </row>
    <row r="5637" spans="1:1" x14ac:dyDescent="0.25">
      <c r="A5637" s="101"/>
    </row>
    <row r="5638" spans="1:1" x14ac:dyDescent="0.25">
      <c r="A5638" s="101"/>
    </row>
    <row r="5639" spans="1:1" x14ac:dyDescent="0.25">
      <c r="A5639" s="101"/>
    </row>
    <row r="5640" spans="1:1" x14ac:dyDescent="0.25">
      <c r="A5640" s="101"/>
    </row>
    <row r="5641" spans="1:1" x14ac:dyDescent="0.25">
      <c r="A5641" s="101"/>
    </row>
    <row r="5642" spans="1:1" x14ac:dyDescent="0.25">
      <c r="A5642" s="101"/>
    </row>
    <row r="5643" spans="1:1" x14ac:dyDescent="0.25">
      <c r="A5643" s="101"/>
    </row>
    <row r="5644" spans="1:1" x14ac:dyDescent="0.25">
      <c r="A5644" s="101"/>
    </row>
    <row r="5645" spans="1:1" x14ac:dyDescent="0.25">
      <c r="A5645" s="101"/>
    </row>
    <row r="5646" spans="1:1" x14ac:dyDescent="0.25">
      <c r="A5646" s="101"/>
    </row>
    <row r="5647" spans="1:1" x14ac:dyDescent="0.25">
      <c r="A5647" s="101"/>
    </row>
    <row r="5648" spans="1:1" x14ac:dyDescent="0.25">
      <c r="A5648" s="101"/>
    </row>
    <row r="5649" spans="1:1" x14ac:dyDescent="0.25">
      <c r="A5649" s="101"/>
    </row>
    <row r="5650" spans="1:1" x14ac:dyDescent="0.25">
      <c r="A5650" s="101"/>
    </row>
    <row r="5651" spans="1:1" x14ac:dyDescent="0.25">
      <c r="A5651" s="101"/>
    </row>
    <row r="5652" spans="1:1" x14ac:dyDescent="0.25">
      <c r="A5652" s="101"/>
    </row>
    <row r="5653" spans="1:1" x14ac:dyDescent="0.25">
      <c r="A5653" s="101"/>
    </row>
    <row r="5654" spans="1:1" x14ac:dyDescent="0.25">
      <c r="A5654" s="101"/>
    </row>
    <row r="5655" spans="1:1" x14ac:dyDescent="0.25">
      <c r="A5655" s="101"/>
    </row>
    <row r="5656" spans="1:1" x14ac:dyDescent="0.25">
      <c r="A5656" s="101"/>
    </row>
    <row r="5657" spans="1:1" x14ac:dyDescent="0.25">
      <c r="A5657" s="101"/>
    </row>
    <row r="5658" spans="1:1" x14ac:dyDescent="0.25">
      <c r="A5658" s="101"/>
    </row>
    <row r="5659" spans="1:1" x14ac:dyDescent="0.25">
      <c r="A5659" s="101"/>
    </row>
    <row r="5660" spans="1:1" x14ac:dyDescent="0.25">
      <c r="A5660" s="101"/>
    </row>
    <row r="5661" spans="1:1" x14ac:dyDescent="0.25">
      <c r="A5661" s="101"/>
    </row>
    <row r="5662" spans="1:1" x14ac:dyDescent="0.25">
      <c r="A5662" s="101"/>
    </row>
    <row r="5663" spans="1:1" x14ac:dyDescent="0.25">
      <c r="A5663" s="101"/>
    </row>
    <row r="5664" spans="1:1" x14ac:dyDescent="0.25">
      <c r="A5664" s="101"/>
    </row>
    <row r="5665" spans="1:1" x14ac:dyDescent="0.25">
      <c r="A5665" s="101"/>
    </row>
    <row r="5666" spans="1:1" x14ac:dyDescent="0.25">
      <c r="A5666" s="101"/>
    </row>
    <row r="5667" spans="1:1" x14ac:dyDescent="0.25">
      <c r="A5667" s="101"/>
    </row>
    <row r="5668" spans="1:1" x14ac:dyDescent="0.25">
      <c r="A5668" s="101"/>
    </row>
    <row r="5669" spans="1:1" x14ac:dyDescent="0.25">
      <c r="A5669" s="101"/>
    </row>
    <row r="5670" spans="1:1" x14ac:dyDescent="0.25">
      <c r="A5670" s="101"/>
    </row>
    <row r="5671" spans="1:1" x14ac:dyDescent="0.25">
      <c r="A5671" s="101"/>
    </row>
    <row r="5672" spans="1:1" x14ac:dyDescent="0.25">
      <c r="A5672" s="101"/>
    </row>
    <row r="5673" spans="1:1" x14ac:dyDescent="0.25">
      <c r="A5673" s="101"/>
    </row>
    <row r="5674" spans="1:1" x14ac:dyDescent="0.25">
      <c r="A5674" s="101"/>
    </row>
    <row r="5675" spans="1:1" x14ac:dyDescent="0.25">
      <c r="A5675" s="101"/>
    </row>
    <row r="5676" spans="1:1" x14ac:dyDescent="0.25">
      <c r="A5676" s="101"/>
    </row>
    <row r="5677" spans="1:1" x14ac:dyDescent="0.25">
      <c r="A5677" s="101"/>
    </row>
    <row r="5678" spans="1:1" x14ac:dyDescent="0.25">
      <c r="A5678" s="101"/>
    </row>
    <row r="5679" spans="1:1" x14ac:dyDescent="0.25">
      <c r="A5679" s="101"/>
    </row>
    <row r="5680" spans="1:1" x14ac:dyDescent="0.25">
      <c r="A5680" s="101"/>
    </row>
    <row r="5681" spans="1:1" x14ac:dyDescent="0.25">
      <c r="A5681" s="101"/>
    </row>
    <row r="5682" spans="1:1" x14ac:dyDescent="0.25">
      <c r="A5682" s="101"/>
    </row>
    <row r="5683" spans="1:1" x14ac:dyDescent="0.25">
      <c r="A5683" s="101"/>
    </row>
    <row r="5684" spans="1:1" x14ac:dyDescent="0.25">
      <c r="A5684" s="101"/>
    </row>
    <row r="5685" spans="1:1" x14ac:dyDescent="0.25">
      <c r="A5685" s="101"/>
    </row>
    <row r="5686" spans="1:1" x14ac:dyDescent="0.25">
      <c r="A5686" s="101"/>
    </row>
    <row r="5687" spans="1:1" x14ac:dyDescent="0.25">
      <c r="A5687" s="101"/>
    </row>
    <row r="5688" spans="1:1" x14ac:dyDescent="0.25">
      <c r="A5688" s="101"/>
    </row>
    <row r="5689" spans="1:1" x14ac:dyDescent="0.25">
      <c r="A5689" s="101"/>
    </row>
    <row r="5690" spans="1:1" x14ac:dyDescent="0.25">
      <c r="A5690" s="101"/>
    </row>
    <row r="5691" spans="1:1" x14ac:dyDescent="0.25">
      <c r="A5691" s="101"/>
    </row>
    <row r="5692" spans="1:1" x14ac:dyDescent="0.25">
      <c r="A5692" s="101"/>
    </row>
    <row r="5693" spans="1:1" x14ac:dyDescent="0.25">
      <c r="A5693" s="101"/>
    </row>
    <row r="5694" spans="1:1" x14ac:dyDescent="0.25">
      <c r="A5694" s="101"/>
    </row>
    <row r="5695" spans="1:1" x14ac:dyDescent="0.25">
      <c r="A5695" s="101"/>
    </row>
    <row r="5696" spans="1:1" x14ac:dyDescent="0.25">
      <c r="A5696" s="101"/>
    </row>
    <row r="5697" spans="1:1" x14ac:dyDescent="0.25">
      <c r="A5697" s="101"/>
    </row>
    <row r="5698" spans="1:1" x14ac:dyDescent="0.25">
      <c r="A5698" s="101"/>
    </row>
    <row r="5699" spans="1:1" x14ac:dyDescent="0.25">
      <c r="A5699" s="101"/>
    </row>
    <row r="5700" spans="1:1" x14ac:dyDescent="0.25">
      <c r="A5700" s="101"/>
    </row>
    <row r="5701" spans="1:1" x14ac:dyDescent="0.25">
      <c r="A5701" s="101"/>
    </row>
    <row r="5702" spans="1:1" x14ac:dyDescent="0.25">
      <c r="A5702" s="101"/>
    </row>
    <row r="5703" spans="1:1" x14ac:dyDescent="0.25">
      <c r="A5703" s="101"/>
    </row>
    <row r="5704" spans="1:1" x14ac:dyDescent="0.25">
      <c r="A5704" s="101"/>
    </row>
    <row r="5705" spans="1:1" x14ac:dyDescent="0.25">
      <c r="A5705" s="101"/>
    </row>
    <row r="5706" spans="1:1" x14ac:dyDescent="0.25">
      <c r="A5706" s="101"/>
    </row>
    <row r="5707" spans="1:1" x14ac:dyDescent="0.25">
      <c r="A5707" s="101"/>
    </row>
    <row r="5708" spans="1:1" x14ac:dyDescent="0.25">
      <c r="A5708" s="101"/>
    </row>
    <row r="5709" spans="1:1" x14ac:dyDescent="0.25">
      <c r="A5709" s="101"/>
    </row>
    <row r="5710" spans="1:1" x14ac:dyDescent="0.25">
      <c r="A5710" s="101"/>
    </row>
    <row r="5711" spans="1:1" x14ac:dyDescent="0.25">
      <c r="A5711" s="101"/>
    </row>
    <row r="5712" spans="1:1" x14ac:dyDescent="0.25">
      <c r="A5712" s="101"/>
    </row>
    <row r="5713" spans="1:1" x14ac:dyDescent="0.25">
      <c r="A5713" s="101"/>
    </row>
    <row r="5714" spans="1:1" x14ac:dyDescent="0.25">
      <c r="A5714" s="101"/>
    </row>
    <row r="5715" spans="1:1" x14ac:dyDescent="0.25">
      <c r="A5715" s="101"/>
    </row>
    <row r="5716" spans="1:1" x14ac:dyDescent="0.25">
      <c r="A5716" s="101"/>
    </row>
    <row r="5717" spans="1:1" x14ac:dyDescent="0.25">
      <c r="A5717" s="101"/>
    </row>
    <row r="5718" spans="1:1" x14ac:dyDescent="0.25">
      <c r="A5718" s="101"/>
    </row>
    <row r="5719" spans="1:1" x14ac:dyDescent="0.25">
      <c r="A5719" s="101"/>
    </row>
    <row r="5720" spans="1:1" x14ac:dyDescent="0.25">
      <c r="A5720" s="101"/>
    </row>
    <row r="5721" spans="1:1" x14ac:dyDescent="0.25">
      <c r="A5721" s="101"/>
    </row>
    <row r="5722" spans="1:1" x14ac:dyDescent="0.25">
      <c r="A5722" s="101"/>
    </row>
    <row r="5723" spans="1:1" x14ac:dyDescent="0.25">
      <c r="A5723" s="101"/>
    </row>
    <row r="5724" spans="1:1" x14ac:dyDescent="0.25">
      <c r="A5724" s="101"/>
    </row>
    <row r="5725" spans="1:1" x14ac:dyDescent="0.25">
      <c r="A5725" s="101"/>
    </row>
    <row r="5726" spans="1:1" x14ac:dyDescent="0.25">
      <c r="A5726" s="101"/>
    </row>
    <row r="5727" spans="1:1" x14ac:dyDescent="0.25">
      <c r="A5727" s="101"/>
    </row>
    <row r="5728" spans="1:1" x14ac:dyDescent="0.25">
      <c r="A5728" s="101"/>
    </row>
    <row r="5729" spans="1:1" x14ac:dyDescent="0.25">
      <c r="A5729" s="101"/>
    </row>
    <row r="5730" spans="1:1" x14ac:dyDescent="0.25">
      <c r="A5730" s="101"/>
    </row>
    <row r="5731" spans="1:1" x14ac:dyDescent="0.25">
      <c r="A5731" s="101"/>
    </row>
    <row r="5732" spans="1:1" x14ac:dyDescent="0.25">
      <c r="A5732" s="101"/>
    </row>
    <row r="5733" spans="1:1" x14ac:dyDescent="0.25">
      <c r="A5733" s="101"/>
    </row>
    <row r="5734" spans="1:1" x14ac:dyDescent="0.25">
      <c r="A5734" s="101"/>
    </row>
    <row r="5735" spans="1:1" x14ac:dyDescent="0.25">
      <c r="A5735" s="101"/>
    </row>
    <row r="5736" spans="1:1" x14ac:dyDescent="0.25">
      <c r="A5736" s="101"/>
    </row>
    <row r="5737" spans="1:1" x14ac:dyDescent="0.25">
      <c r="A5737" s="101"/>
    </row>
    <row r="5738" spans="1:1" x14ac:dyDescent="0.25">
      <c r="A5738" s="101"/>
    </row>
    <row r="5739" spans="1:1" x14ac:dyDescent="0.25">
      <c r="A5739" s="101"/>
    </row>
    <row r="5740" spans="1:1" x14ac:dyDescent="0.25">
      <c r="A5740" s="101"/>
    </row>
    <row r="5741" spans="1:1" x14ac:dyDescent="0.25">
      <c r="A5741" s="101"/>
    </row>
    <row r="5742" spans="1:1" x14ac:dyDescent="0.25">
      <c r="A5742" s="101"/>
    </row>
    <row r="5743" spans="1:1" x14ac:dyDescent="0.25">
      <c r="A5743" s="101"/>
    </row>
    <row r="5744" spans="1:1" x14ac:dyDescent="0.25">
      <c r="A5744" s="101"/>
    </row>
    <row r="5745" spans="1:1" x14ac:dyDescent="0.25">
      <c r="A5745" s="101"/>
    </row>
    <row r="5746" spans="1:1" x14ac:dyDescent="0.25">
      <c r="A5746" s="101"/>
    </row>
    <row r="5747" spans="1:1" x14ac:dyDescent="0.25">
      <c r="A5747" s="101"/>
    </row>
    <row r="5748" spans="1:1" x14ac:dyDescent="0.25">
      <c r="A5748" s="101"/>
    </row>
    <row r="5749" spans="1:1" x14ac:dyDescent="0.25">
      <c r="A5749" s="101"/>
    </row>
    <row r="5750" spans="1:1" x14ac:dyDescent="0.25">
      <c r="A5750" s="101"/>
    </row>
    <row r="5751" spans="1:1" x14ac:dyDescent="0.25">
      <c r="A5751" s="101"/>
    </row>
    <row r="5752" spans="1:1" x14ac:dyDescent="0.25">
      <c r="A5752" s="101"/>
    </row>
    <row r="5753" spans="1:1" x14ac:dyDescent="0.25">
      <c r="A5753" s="101"/>
    </row>
    <row r="5754" spans="1:1" x14ac:dyDescent="0.25">
      <c r="A5754" s="101"/>
    </row>
    <row r="5755" spans="1:1" x14ac:dyDescent="0.25">
      <c r="A5755" s="101"/>
    </row>
    <row r="5756" spans="1:1" x14ac:dyDescent="0.25">
      <c r="A5756" s="101"/>
    </row>
    <row r="5757" spans="1:1" x14ac:dyDescent="0.25">
      <c r="A5757" s="101"/>
    </row>
    <row r="5758" spans="1:1" x14ac:dyDescent="0.25">
      <c r="A5758" s="101"/>
    </row>
    <row r="5759" spans="1:1" x14ac:dyDescent="0.25">
      <c r="A5759" s="101"/>
    </row>
    <row r="5760" spans="1:1" x14ac:dyDescent="0.25">
      <c r="A5760" s="101"/>
    </row>
    <row r="5761" spans="1:1" x14ac:dyDescent="0.25">
      <c r="A5761" s="101"/>
    </row>
    <row r="5762" spans="1:1" x14ac:dyDescent="0.25">
      <c r="A5762" s="101"/>
    </row>
    <row r="5763" spans="1:1" x14ac:dyDescent="0.25">
      <c r="A5763" s="101"/>
    </row>
    <row r="5764" spans="1:1" x14ac:dyDescent="0.25">
      <c r="A5764" s="101"/>
    </row>
    <row r="5765" spans="1:1" x14ac:dyDescent="0.25">
      <c r="A5765" s="101"/>
    </row>
    <row r="5766" spans="1:1" x14ac:dyDescent="0.25">
      <c r="A5766" s="101"/>
    </row>
    <row r="5767" spans="1:1" x14ac:dyDescent="0.25">
      <c r="A5767" s="101"/>
    </row>
    <row r="5768" spans="1:1" x14ac:dyDescent="0.25">
      <c r="A5768" s="101"/>
    </row>
    <row r="5769" spans="1:1" x14ac:dyDescent="0.25">
      <c r="A5769" s="101"/>
    </row>
    <row r="5770" spans="1:1" x14ac:dyDescent="0.25">
      <c r="A5770" s="101"/>
    </row>
    <row r="5771" spans="1:1" x14ac:dyDescent="0.25">
      <c r="A5771" s="101"/>
    </row>
    <row r="5772" spans="1:1" x14ac:dyDescent="0.25">
      <c r="A5772" s="101"/>
    </row>
    <row r="5773" spans="1:1" x14ac:dyDescent="0.25">
      <c r="A5773" s="101"/>
    </row>
    <row r="5774" spans="1:1" x14ac:dyDescent="0.25">
      <c r="A5774" s="101"/>
    </row>
    <row r="5775" spans="1:1" x14ac:dyDescent="0.25">
      <c r="A5775" s="101"/>
    </row>
    <row r="5776" spans="1:1" x14ac:dyDescent="0.25">
      <c r="A5776" s="101"/>
    </row>
    <row r="5777" spans="1:1" x14ac:dyDescent="0.25">
      <c r="A5777" s="101"/>
    </row>
    <row r="5778" spans="1:1" x14ac:dyDescent="0.25">
      <c r="A5778" s="101"/>
    </row>
    <row r="5779" spans="1:1" x14ac:dyDescent="0.25">
      <c r="A5779" s="101"/>
    </row>
    <row r="5780" spans="1:1" x14ac:dyDescent="0.25">
      <c r="A5780" s="101"/>
    </row>
    <row r="5781" spans="1:1" x14ac:dyDescent="0.25">
      <c r="A5781" s="101"/>
    </row>
    <row r="5782" spans="1:1" x14ac:dyDescent="0.25">
      <c r="A5782" s="101"/>
    </row>
    <row r="5783" spans="1:1" x14ac:dyDescent="0.25">
      <c r="A5783" s="101"/>
    </row>
    <row r="5784" spans="1:1" x14ac:dyDescent="0.25">
      <c r="A5784" s="101"/>
    </row>
    <row r="5785" spans="1:1" x14ac:dyDescent="0.25">
      <c r="A5785" s="101"/>
    </row>
    <row r="5786" spans="1:1" x14ac:dyDescent="0.25">
      <c r="A5786" s="101"/>
    </row>
    <row r="5787" spans="1:1" x14ac:dyDescent="0.25">
      <c r="A5787" s="101"/>
    </row>
    <row r="5788" spans="1:1" x14ac:dyDescent="0.25">
      <c r="A5788" s="101"/>
    </row>
    <row r="5789" spans="1:1" x14ac:dyDescent="0.25">
      <c r="A5789" s="101"/>
    </row>
    <row r="5790" spans="1:1" x14ac:dyDescent="0.25">
      <c r="A5790" s="101"/>
    </row>
    <row r="5791" spans="1:1" x14ac:dyDescent="0.25">
      <c r="A5791" s="101"/>
    </row>
    <row r="5792" spans="1:1" x14ac:dyDescent="0.25">
      <c r="A5792" s="101"/>
    </row>
    <row r="5793" spans="1:1" x14ac:dyDescent="0.25">
      <c r="A5793" s="101"/>
    </row>
    <row r="5794" spans="1:1" x14ac:dyDescent="0.25">
      <c r="A5794" s="101"/>
    </row>
    <row r="5795" spans="1:1" x14ac:dyDescent="0.25">
      <c r="A5795" s="101"/>
    </row>
    <row r="5796" spans="1:1" x14ac:dyDescent="0.25">
      <c r="A5796" s="101"/>
    </row>
    <row r="5797" spans="1:1" x14ac:dyDescent="0.25">
      <c r="A5797" s="101"/>
    </row>
    <row r="5798" spans="1:1" x14ac:dyDescent="0.25">
      <c r="A5798" s="101"/>
    </row>
    <row r="5799" spans="1:1" x14ac:dyDescent="0.25">
      <c r="A5799" s="101"/>
    </row>
    <row r="5800" spans="1:1" x14ac:dyDescent="0.25">
      <c r="A5800" s="101"/>
    </row>
    <row r="5801" spans="1:1" x14ac:dyDescent="0.25">
      <c r="A5801" s="101"/>
    </row>
    <row r="5802" spans="1:1" x14ac:dyDescent="0.25">
      <c r="A5802" s="101"/>
    </row>
    <row r="5803" spans="1:1" x14ac:dyDescent="0.25">
      <c r="A5803" s="101"/>
    </row>
    <row r="5804" spans="1:1" x14ac:dyDescent="0.25">
      <c r="A5804" s="101"/>
    </row>
    <row r="5805" spans="1:1" x14ac:dyDescent="0.25">
      <c r="A5805" s="101"/>
    </row>
    <row r="5806" spans="1:1" x14ac:dyDescent="0.25">
      <c r="A5806" s="101"/>
    </row>
    <row r="5807" spans="1:1" x14ac:dyDescent="0.25">
      <c r="A5807" s="101"/>
    </row>
    <row r="5808" spans="1:1" x14ac:dyDescent="0.25">
      <c r="A5808" s="101"/>
    </row>
    <row r="5809" spans="1:1" x14ac:dyDescent="0.25">
      <c r="A5809" s="101"/>
    </row>
    <row r="5810" spans="1:1" x14ac:dyDescent="0.25">
      <c r="A5810" s="101"/>
    </row>
    <row r="5811" spans="1:1" x14ac:dyDescent="0.25">
      <c r="A5811" s="101"/>
    </row>
    <row r="5812" spans="1:1" x14ac:dyDescent="0.25">
      <c r="A5812" s="101"/>
    </row>
    <row r="5813" spans="1:1" x14ac:dyDescent="0.25">
      <c r="A5813" s="101"/>
    </row>
    <row r="5814" spans="1:1" x14ac:dyDescent="0.25">
      <c r="A5814" s="101"/>
    </row>
    <row r="5815" spans="1:1" x14ac:dyDescent="0.25">
      <c r="A5815" s="101"/>
    </row>
    <row r="5816" spans="1:1" x14ac:dyDescent="0.25">
      <c r="A5816" s="101"/>
    </row>
    <row r="5817" spans="1:1" x14ac:dyDescent="0.25">
      <c r="A5817" s="101"/>
    </row>
    <row r="5818" spans="1:1" x14ac:dyDescent="0.25">
      <c r="A5818" s="101"/>
    </row>
    <row r="5819" spans="1:1" x14ac:dyDescent="0.25">
      <c r="A5819" s="101"/>
    </row>
    <row r="5820" spans="1:1" x14ac:dyDescent="0.25">
      <c r="A5820" s="101"/>
    </row>
    <row r="5821" spans="1:1" x14ac:dyDescent="0.25">
      <c r="A5821" s="101"/>
    </row>
    <row r="5822" spans="1:1" x14ac:dyDescent="0.25">
      <c r="A5822" s="101"/>
    </row>
    <row r="5823" spans="1:1" x14ac:dyDescent="0.25">
      <c r="A5823" s="101"/>
    </row>
    <row r="5824" spans="1:1" x14ac:dyDescent="0.25">
      <c r="A5824" s="101"/>
    </row>
    <row r="5825" spans="1:1" x14ac:dyDescent="0.25">
      <c r="A5825" s="101"/>
    </row>
    <row r="5826" spans="1:1" x14ac:dyDescent="0.25">
      <c r="A5826" s="101"/>
    </row>
    <row r="5827" spans="1:1" x14ac:dyDescent="0.25">
      <c r="A5827" s="101"/>
    </row>
    <row r="5828" spans="1:1" x14ac:dyDescent="0.25">
      <c r="A5828" s="101"/>
    </row>
    <row r="5829" spans="1:1" x14ac:dyDescent="0.25">
      <c r="A5829" s="101"/>
    </row>
    <row r="5830" spans="1:1" x14ac:dyDescent="0.25">
      <c r="A5830" s="101"/>
    </row>
    <row r="5831" spans="1:1" x14ac:dyDescent="0.25">
      <c r="A5831" s="101"/>
    </row>
    <row r="5832" spans="1:1" x14ac:dyDescent="0.25">
      <c r="A5832" s="101"/>
    </row>
    <row r="5833" spans="1:1" x14ac:dyDescent="0.25">
      <c r="A5833" s="101"/>
    </row>
    <row r="5834" spans="1:1" x14ac:dyDescent="0.25">
      <c r="A5834" s="101"/>
    </row>
    <row r="5835" spans="1:1" x14ac:dyDescent="0.25">
      <c r="A5835" s="101"/>
    </row>
    <row r="5836" spans="1:1" x14ac:dyDescent="0.25">
      <c r="A5836" s="101"/>
    </row>
    <row r="5837" spans="1:1" x14ac:dyDescent="0.25">
      <c r="A5837" s="101"/>
    </row>
    <row r="5838" spans="1:1" x14ac:dyDescent="0.25">
      <c r="A5838" s="101"/>
    </row>
    <row r="5839" spans="1:1" x14ac:dyDescent="0.25">
      <c r="A5839" s="101"/>
    </row>
    <row r="5840" spans="1:1" x14ac:dyDescent="0.25">
      <c r="A5840" s="101"/>
    </row>
    <row r="5841" spans="1:1" x14ac:dyDescent="0.25">
      <c r="A5841" s="101"/>
    </row>
    <row r="5842" spans="1:1" x14ac:dyDescent="0.25">
      <c r="A5842" s="101"/>
    </row>
    <row r="5843" spans="1:1" x14ac:dyDescent="0.25">
      <c r="A5843" s="101"/>
    </row>
    <row r="5844" spans="1:1" x14ac:dyDescent="0.25">
      <c r="A5844" s="101"/>
    </row>
    <row r="5845" spans="1:1" x14ac:dyDescent="0.25">
      <c r="A5845" s="101"/>
    </row>
    <row r="5846" spans="1:1" x14ac:dyDescent="0.25">
      <c r="A5846" s="101"/>
    </row>
    <row r="5847" spans="1:1" x14ac:dyDescent="0.25">
      <c r="A5847" s="101"/>
    </row>
    <row r="5848" spans="1:1" x14ac:dyDescent="0.25">
      <c r="A5848" s="101"/>
    </row>
    <row r="5849" spans="1:1" x14ac:dyDescent="0.25">
      <c r="A5849" s="101"/>
    </row>
    <row r="5850" spans="1:1" x14ac:dyDescent="0.25">
      <c r="A5850" s="101"/>
    </row>
    <row r="5851" spans="1:1" x14ac:dyDescent="0.25">
      <c r="A5851" s="101"/>
    </row>
    <row r="5852" spans="1:1" x14ac:dyDescent="0.25">
      <c r="A5852" s="101"/>
    </row>
    <row r="5853" spans="1:1" x14ac:dyDescent="0.25">
      <c r="A5853" s="101"/>
    </row>
    <row r="5854" spans="1:1" x14ac:dyDescent="0.25">
      <c r="A5854" s="101"/>
    </row>
    <row r="5855" spans="1:1" x14ac:dyDescent="0.25">
      <c r="A5855" s="101"/>
    </row>
    <row r="5856" spans="1:1" x14ac:dyDescent="0.25">
      <c r="A5856" s="101"/>
    </row>
    <row r="5857" spans="1:1" x14ac:dyDescent="0.25">
      <c r="A5857" s="101"/>
    </row>
    <row r="5858" spans="1:1" x14ac:dyDescent="0.25">
      <c r="A5858" s="101"/>
    </row>
    <row r="5859" spans="1:1" x14ac:dyDescent="0.25">
      <c r="A5859" s="101"/>
    </row>
    <row r="5860" spans="1:1" x14ac:dyDescent="0.25">
      <c r="A5860" s="101"/>
    </row>
    <row r="5861" spans="1:1" x14ac:dyDescent="0.25">
      <c r="A5861" s="101"/>
    </row>
    <row r="5862" spans="1:1" x14ac:dyDescent="0.25">
      <c r="A5862" s="101"/>
    </row>
    <row r="5863" spans="1:1" x14ac:dyDescent="0.25">
      <c r="A5863" s="101"/>
    </row>
    <row r="5864" spans="1:1" x14ac:dyDescent="0.25">
      <c r="A5864" s="101"/>
    </row>
    <row r="5865" spans="1:1" x14ac:dyDescent="0.25">
      <c r="A5865" s="101"/>
    </row>
    <row r="5866" spans="1:1" x14ac:dyDescent="0.25">
      <c r="A5866" s="101"/>
    </row>
    <row r="5867" spans="1:1" x14ac:dyDescent="0.25">
      <c r="A5867" s="101"/>
    </row>
    <row r="5868" spans="1:1" x14ac:dyDescent="0.25">
      <c r="A5868" s="101"/>
    </row>
    <row r="5869" spans="1:1" x14ac:dyDescent="0.25">
      <c r="A5869" s="101"/>
    </row>
    <row r="5870" spans="1:1" x14ac:dyDescent="0.25">
      <c r="A5870" s="101"/>
    </row>
    <row r="5871" spans="1:1" x14ac:dyDescent="0.25">
      <c r="A5871" s="101"/>
    </row>
    <row r="5872" spans="1:1" x14ac:dyDescent="0.25">
      <c r="A5872" s="101"/>
    </row>
    <row r="5873" spans="1:1" x14ac:dyDescent="0.25">
      <c r="A5873" s="101"/>
    </row>
    <row r="5874" spans="1:1" x14ac:dyDescent="0.25">
      <c r="A5874" s="101"/>
    </row>
    <row r="5875" spans="1:1" x14ac:dyDescent="0.25">
      <c r="A5875" s="101"/>
    </row>
    <row r="5876" spans="1:1" x14ac:dyDescent="0.25">
      <c r="A5876" s="101"/>
    </row>
    <row r="5877" spans="1:1" x14ac:dyDescent="0.25">
      <c r="A5877" s="101"/>
    </row>
    <row r="5878" spans="1:1" x14ac:dyDescent="0.25">
      <c r="A5878" s="101"/>
    </row>
    <row r="5879" spans="1:1" x14ac:dyDescent="0.25">
      <c r="A5879" s="101"/>
    </row>
    <row r="5880" spans="1:1" x14ac:dyDescent="0.25">
      <c r="A5880" s="101"/>
    </row>
    <row r="5881" spans="1:1" x14ac:dyDescent="0.25">
      <c r="A5881" s="101"/>
    </row>
    <row r="5882" spans="1:1" x14ac:dyDescent="0.25">
      <c r="A5882" s="101"/>
    </row>
    <row r="5883" spans="1:1" x14ac:dyDescent="0.25">
      <c r="A5883" s="101"/>
    </row>
    <row r="5884" spans="1:1" x14ac:dyDescent="0.25">
      <c r="A5884" s="101"/>
    </row>
    <row r="5885" spans="1:1" x14ac:dyDescent="0.25">
      <c r="A5885" s="101"/>
    </row>
    <row r="5886" spans="1:1" x14ac:dyDescent="0.25">
      <c r="A5886" s="101"/>
    </row>
    <row r="5887" spans="1:1" x14ac:dyDescent="0.25">
      <c r="A5887" s="101"/>
    </row>
    <row r="5888" spans="1:1" x14ac:dyDescent="0.25">
      <c r="A5888" s="101"/>
    </row>
    <row r="5889" spans="1:1" x14ac:dyDescent="0.25">
      <c r="A5889" s="101"/>
    </row>
    <row r="5890" spans="1:1" x14ac:dyDescent="0.25">
      <c r="A5890" s="101"/>
    </row>
    <row r="5891" spans="1:1" x14ac:dyDescent="0.25">
      <c r="A5891" s="101"/>
    </row>
    <row r="5892" spans="1:1" x14ac:dyDescent="0.25">
      <c r="A5892" s="101"/>
    </row>
    <row r="5893" spans="1:1" x14ac:dyDescent="0.25">
      <c r="A5893" s="101"/>
    </row>
    <row r="5894" spans="1:1" x14ac:dyDescent="0.25">
      <c r="A5894" s="101"/>
    </row>
    <row r="5895" spans="1:1" x14ac:dyDescent="0.25">
      <c r="A5895" s="101"/>
    </row>
    <row r="5896" spans="1:1" x14ac:dyDescent="0.25">
      <c r="A5896" s="101"/>
    </row>
    <row r="5897" spans="1:1" x14ac:dyDescent="0.25">
      <c r="A5897" s="101"/>
    </row>
    <row r="5898" spans="1:1" x14ac:dyDescent="0.25">
      <c r="A5898" s="101"/>
    </row>
    <row r="5899" spans="1:1" x14ac:dyDescent="0.25">
      <c r="A5899" s="101"/>
    </row>
    <row r="5900" spans="1:1" x14ac:dyDescent="0.25">
      <c r="A5900" s="101"/>
    </row>
    <row r="5901" spans="1:1" x14ac:dyDescent="0.25">
      <c r="A5901" s="101"/>
    </row>
    <row r="5902" spans="1:1" x14ac:dyDescent="0.25">
      <c r="A5902" s="101"/>
    </row>
    <row r="5903" spans="1:1" x14ac:dyDescent="0.25">
      <c r="A5903" s="101"/>
    </row>
    <row r="5904" spans="1:1" x14ac:dyDescent="0.25">
      <c r="A5904" s="101"/>
    </row>
    <row r="5905" spans="1:1" x14ac:dyDescent="0.25">
      <c r="A5905" s="101"/>
    </row>
    <row r="5906" spans="1:1" x14ac:dyDescent="0.25">
      <c r="A5906" s="101"/>
    </row>
    <row r="5907" spans="1:1" x14ac:dyDescent="0.25">
      <c r="A5907" s="101"/>
    </row>
    <row r="5908" spans="1:1" x14ac:dyDescent="0.25">
      <c r="A5908" s="101"/>
    </row>
    <row r="5909" spans="1:1" x14ac:dyDescent="0.25">
      <c r="A5909" s="101"/>
    </row>
    <row r="5910" spans="1:1" x14ac:dyDescent="0.25">
      <c r="A5910" s="101"/>
    </row>
    <row r="5911" spans="1:1" x14ac:dyDescent="0.25">
      <c r="A5911" s="101"/>
    </row>
    <row r="5912" spans="1:1" x14ac:dyDescent="0.25">
      <c r="A5912" s="101"/>
    </row>
    <row r="5913" spans="1:1" x14ac:dyDescent="0.25">
      <c r="A5913" s="101"/>
    </row>
    <row r="5914" spans="1:1" x14ac:dyDescent="0.25">
      <c r="A5914" s="101"/>
    </row>
    <row r="5915" spans="1:1" x14ac:dyDescent="0.25">
      <c r="A5915" s="101"/>
    </row>
    <row r="5916" spans="1:1" x14ac:dyDescent="0.25">
      <c r="A5916" s="101"/>
    </row>
    <row r="5917" spans="1:1" x14ac:dyDescent="0.25">
      <c r="A5917" s="101"/>
    </row>
    <row r="5918" spans="1:1" x14ac:dyDescent="0.25">
      <c r="A5918" s="101"/>
    </row>
    <row r="5919" spans="1:1" x14ac:dyDescent="0.25">
      <c r="A5919" s="101"/>
    </row>
    <row r="5920" spans="1:1" x14ac:dyDescent="0.25">
      <c r="A5920" s="101"/>
    </row>
    <row r="5921" spans="1:1" x14ac:dyDescent="0.25">
      <c r="A5921" s="101"/>
    </row>
    <row r="5922" spans="1:1" x14ac:dyDescent="0.25">
      <c r="A5922" s="101"/>
    </row>
    <row r="5923" spans="1:1" x14ac:dyDescent="0.25">
      <c r="A5923" s="101"/>
    </row>
    <row r="5924" spans="1:1" x14ac:dyDescent="0.25">
      <c r="A5924" s="101"/>
    </row>
    <row r="5925" spans="1:1" x14ac:dyDescent="0.25">
      <c r="A5925" s="101"/>
    </row>
    <row r="5926" spans="1:1" x14ac:dyDescent="0.25">
      <c r="A5926" s="101"/>
    </row>
    <row r="5927" spans="1:1" x14ac:dyDescent="0.25">
      <c r="A5927" s="101"/>
    </row>
    <row r="5928" spans="1:1" x14ac:dyDescent="0.25">
      <c r="A5928" s="101"/>
    </row>
    <row r="5929" spans="1:1" x14ac:dyDescent="0.25">
      <c r="A5929" s="101"/>
    </row>
    <row r="5930" spans="1:1" x14ac:dyDescent="0.25">
      <c r="A5930" s="101"/>
    </row>
    <row r="5931" spans="1:1" x14ac:dyDescent="0.25">
      <c r="A5931" s="101"/>
    </row>
    <row r="5932" spans="1:1" x14ac:dyDescent="0.25">
      <c r="A5932" s="101"/>
    </row>
    <row r="5933" spans="1:1" x14ac:dyDescent="0.25">
      <c r="A5933" s="101"/>
    </row>
    <row r="5934" spans="1:1" x14ac:dyDescent="0.25">
      <c r="A5934" s="101"/>
    </row>
    <row r="5935" spans="1:1" x14ac:dyDescent="0.25">
      <c r="A5935" s="101"/>
    </row>
    <row r="5936" spans="1:1" x14ac:dyDescent="0.25">
      <c r="A5936" s="101"/>
    </row>
    <row r="5937" spans="1:1" x14ac:dyDescent="0.25">
      <c r="A5937" s="101"/>
    </row>
    <row r="5938" spans="1:1" x14ac:dyDescent="0.25">
      <c r="A5938" s="101"/>
    </row>
    <row r="5939" spans="1:1" x14ac:dyDescent="0.25">
      <c r="A5939" s="101"/>
    </row>
    <row r="5940" spans="1:1" x14ac:dyDescent="0.25">
      <c r="A5940" s="101"/>
    </row>
    <row r="5941" spans="1:1" x14ac:dyDescent="0.25">
      <c r="A5941" s="101"/>
    </row>
    <row r="5942" spans="1:1" x14ac:dyDescent="0.25">
      <c r="A5942" s="101"/>
    </row>
    <row r="5943" spans="1:1" x14ac:dyDescent="0.25">
      <c r="A5943" s="101"/>
    </row>
    <row r="5944" spans="1:1" x14ac:dyDescent="0.25">
      <c r="A5944" s="101"/>
    </row>
    <row r="5945" spans="1:1" x14ac:dyDescent="0.25">
      <c r="A5945" s="101"/>
    </row>
    <row r="5946" spans="1:1" x14ac:dyDescent="0.25">
      <c r="A5946" s="101"/>
    </row>
    <row r="5947" spans="1:1" x14ac:dyDescent="0.25">
      <c r="A5947" s="101"/>
    </row>
    <row r="5948" spans="1:1" x14ac:dyDescent="0.25">
      <c r="A5948" s="101"/>
    </row>
    <row r="5949" spans="1:1" x14ac:dyDescent="0.25">
      <c r="A5949" s="101"/>
    </row>
    <row r="5950" spans="1:1" x14ac:dyDescent="0.25">
      <c r="A5950" s="101"/>
    </row>
    <row r="5951" spans="1:1" x14ac:dyDescent="0.25">
      <c r="A5951" s="101"/>
    </row>
    <row r="5952" spans="1:1" x14ac:dyDescent="0.25">
      <c r="A5952" s="101"/>
    </row>
    <row r="5953" spans="1:1" x14ac:dyDescent="0.25">
      <c r="A5953" s="101"/>
    </row>
    <row r="5954" spans="1:1" x14ac:dyDescent="0.25">
      <c r="A5954" s="101"/>
    </row>
    <row r="5955" spans="1:1" x14ac:dyDescent="0.25">
      <c r="A5955" s="101"/>
    </row>
    <row r="5956" spans="1:1" x14ac:dyDescent="0.25">
      <c r="A5956" s="101"/>
    </row>
    <row r="5957" spans="1:1" x14ac:dyDescent="0.25">
      <c r="A5957" s="101"/>
    </row>
    <row r="5958" spans="1:1" x14ac:dyDescent="0.25">
      <c r="A5958" s="101"/>
    </row>
    <row r="5959" spans="1:1" x14ac:dyDescent="0.25">
      <c r="A5959" s="101"/>
    </row>
    <row r="5960" spans="1:1" x14ac:dyDescent="0.25">
      <c r="A5960" s="101"/>
    </row>
    <row r="5961" spans="1:1" x14ac:dyDescent="0.25">
      <c r="A5961" s="101"/>
    </row>
    <row r="5962" spans="1:1" x14ac:dyDescent="0.25">
      <c r="A5962" s="101"/>
    </row>
    <row r="5963" spans="1:1" x14ac:dyDescent="0.25">
      <c r="A5963" s="101"/>
    </row>
    <row r="5964" spans="1:1" x14ac:dyDescent="0.25">
      <c r="A5964" s="101"/>
    </row>
    <row r="5965" spans="1:1" x14ac:dyDescent="0.25">
      <c r="A5965" s="101"/>
    </row>
    <row r="5966" spans="1:1" x14ac:dyDescent="0.25">
      <c r="A5966" s="101"/>
    </row>
    <row r="5967" spans="1:1" x14ac:dyDescent="0.25">
      <c r="A5967" s="101"/>
    </row>
    <row r="5968" spans="1:1" x14ac:dyDescent="0.25">
      <c r="A5968" s="101"/>
    </row>
    <row r="5969" spans="1:1" x14ac:dyDescent="0.25">
      <c r="A5969" s="101"/>
    </row>
    <row r="5970" spans="1:1" x14ac:dyDescent="0.25">
      <c r="A5970" s="101"/>
    </row>
    <row r="5971" spans="1:1" x14ac:dyDescent="0.25">
      <c r="A5971" s="101"/>
    </row>
    <row r="5972" spans="1:1" x14ac:dyDescent="0.25">
      <c r="A5972" s="101"/>
    </row>
    <row r="5973" spans="1:1" x14ac:dyDescent="0.25">
      <c r="A5973" s="101"/>
    </row>
    <row r="5974" spans="1:1" x14ac:dyDescent="0.25">
      <c r="A5974" s="101"/>
    </row>
    <row r="5975" spans="1:1" x14ac:dyDescent="0.25">
      <c r="A5975" s="101"/>
    </row>
    <row r="5976" spans="1:1" x14ac:dyDescent="0.25">
      <c r="A5976" s="101"/>
    </row>
    <row r="5977" spans="1:1" x14ac:dyDescent="0.25">
      <c r="A5977" s="101"/>
    </row>
    <row r="5978" spans="1:1" x14ac:dyDescent="0.25">
      <c r="A5978" s="101"/>
    </row>
    <row r="5979" spans="1:1" x14ac:dyDescent="0.25">
      <c r="A5979" s="101"/>
    </row>
    <row r="5980" spans="1:1" x14ac:dyDescent="0.25">
      <c r="A5980" s="101"/>
    </row>
    <row r="5981" spans="1:1" x14ac:dyDescent="0.25">
      <c r="A5981" s="101"/>
    </row>
    <row r="5982" spans="1:1" x14ac:dyDescent="0.25">
      <c r="A5982" s="101"/>
    </row>
    <row r="5983" spans="1:1" x14ac:dyDescent="0.25">
      <c r="A5983" s="101"/>
    </row>
    <row r="5984" spans="1:1" x14ac:dyDescent="0.25">
      <c r="A5984" s="101"/>
    </row>
    <row r="5985" spans="1:1" x14ac:dyDescent="0.25">
      <c r="A5985" s="101"/>
    </row>
    <row r="5986" spans="1:1" x14ac:dyDescent="0.25">
      <c r="A5986" s="101"/>
    </row>
    <row r="5987" spans="1:1" x14ac:dyDescent="0.25">
      <c r="A5987" s="101"/>
    </row>
    <row r="5988" spans="1:1" x14ac:dyDescent="0.25">
      <c r="A5988" s="101"/>
    </row>
    <row r="5989" spans="1:1" x14ac:dyDescent="0.25">
      <c r="A5989" s="101"/>
    </row>
    <row r="5990" spans="1:1" x14ac:dyDescent="0.25">
      <c r="A5990" s="101"/>
    </row>
    <row r="5991" spans="1:1" x14ac:dyDescent="0.25">
      <c r="A5991" s="101"/>
    </row>
    <row r="5992" spans="1:1" x14ac:dyDescent="0.25">
      <c r="A5992" s="101"/>
    </row>
    <row r="5993" spans="1:1" x14ac:dyDescent="0.25">
      <c r="A5993" s="101"/>
    </row>
    <row r="5994" spans="1:1" x14ac:dyDescent="0.25">
      <c r="A5994" s="101"/>
    </row>
    <row r="5995" spans="1:1" x14ac:dyDescent="0.25">
      <c r="A5995" s="101"/>
    </row>
    <row r="5996" spans="1:1" x14ac:dyDescent="0.25">
      <c r="A5996" s="101"/>
    </row>
    <row r="5997" spans="1:1" x14ac:dyDescent="0.25">
      <c r="A5997" s="101"/>
    </row>
    <row r="5998" spans="1:1" x14ac:dyDescent="0.25">
      <c r="A5998" s="101"/>
    </row>
    <row r="5999" spans="1:1" x14ac:dyDescent="0.25">
      <c r="A5999" s="101"/>
    </row>
    <row r="6000" spans="1:1" x14ac:dyDescent="0.25">
      <c r="A6000" s="101"/>
    </row>
    <row r="6001" spans="1:1" x14ac:dyDescent="0.25">
      <c r="A6001" s="101"/>
    </row>
    <row r="6002" spans="1:1" x14ac:dyDescent="0.25">
      <c r="A6002" s="101"/>
    </row>
    <row r="6003" spans="1:1" x14ac:dyDescent="0.25">
      <c r="A6003" s="101"/>
    </row>
    <row r="6004" spans="1:1" x14ac:dyDescent="0.25">
      <c r="A6004" s="101"/>
    </row>
    <row r="6005" spans="1:1" x14ac:dyDescent="0.25">
      <c r="A6005" s="101"/>
    </row>
    <row r="6006" spans="1:1" x14ac:dyDescent="0.25">
      <c r="A6006" s="101"/>
    </row>
    <row r="6007" spans="1:1" x14ac:dyDescent="0.25">
      <c r="A6007" s="101"/>
    </row>
    <row r="6008" spans="1:1" x14ac:dyDescent="0.25">
      <c r="A6008" s="101"/>
    </row>
    <row r="6009" spans="1:1" x14ac:dyDescent="0.25">
      <c r="A6009" s="101"/>
    </row>
    <row r="6010" spans="1:1" x14ac:dyDescent="0.25">
      <c r="A6010" s="101"/>
    </row>
    <row r="6011" spans="1:1" x14ac:dyDescent="0.25">
      <c r="A6011" s="101"/>
    </row>
    <row r="6012" spans="1:1" x14ac:dyDescent="0.25">
      <c r="A6012" s="101"/>
    </row>
    <row r="6013" spans="1:1" x14ac:dyDescent="0.25">
      <c r="A6013" s="101"/>
    </row>
    <row r="6014" spans="1:1" x14ac:dyDescent="0.25">
      <c r="A6014" s="101"/>
    </row>
    <row r="6015" spans="1:1" x14ac:dyDescent="0.25">
      <c r="A6015" s="101"/>
    </row>
    <row r="6016" spans="1:1" x14ac:dyDescent="0.25">
      <c r="A6016" s="101"/>
    </row>
    <row r="6017" spans="1:1" x14ac:dyDescent="0.25">
      <c r="A6017" s="101"/>
    </row>
    <row r="6018" spans="1:1" x14ac:dyDescent="0.25">
      <c r="A6018" s="101"/>
    </row>
    <row r="6019" spans="1:1" x14ac:dyDescent="0.25">
      <c r="A6019" s="101"/>
    </row>
    <row r="6020" spans="1:1" x14ac:dyDescent="0.25">
      <c r="A6020" s="101"/>
    </row>
    <row r="6021" spans="1:1" x14ac:dyDescent="0.25">
      <c r="A6021" s="101"/>
    </row>
    <row r="6022" spans="1:1" x14ac:dyDescent="0.25">
      <c r="A6022" s="101"/>
    </row>
    <row r="6023" spans="1:1" x14ac:dyDescent="0.25">
      <c r="A6023" s="101"/>
    </row>
    <row r="6024" spans="1:1" x14ac:dyDescent="0.25">
      <c r="A6024" s="101"/>
    </row>
    <row r="6025" spans="1:1" x14ac:dyDescent="0.25">
      <c r="A6025" s="101"/>
    </row>
    <row r="6026" spans="1:1" x14ac:dyDescent="0.25">
      <c r="A6026" s="101"/>
    </row>
    <row r="6027" spans="1:1" x14ac:dyDescent="0.25">
      <c r="A6027" s="101"/>
    </row>
    <row r="6028" spans="1:1" x14ac:dyDescent="0.25">
      <c r="A6028" s="101"/>
    </row>
    <row r="6029" spans="1:1" x14ac:dyDescent="0.25">
      <c r="A6029" s="101"/>
    </row>
    <row r="6030" spans="1:1" x14ac:dyDescent="0.25">
      <c r="A6030" s="101"/>
    </row>
    <row r="6031" spans="1:1" x14ac:dyDescent="0.25">
      <c r="A6031" s="101"/>
    </row>
    <row r="6032" spans="1:1" x14ac:dyDescent="0.25">
      <c r="A6032" s="101"/>
    </row>
    <row r="6033" spans="1:1" x14ac:dyDescent="0.25">
      <c r="A6033" s="101"/>
    </row>
    <row r="6034" spans="1:1" x14ac:dyDescent="0.25">
      <c r="A6034" s="101"/>
    </row>
    <row r="6035" spans="1:1" x14ac:dyDescent="0.25">
      <c r="A6035" s="101"/>
    </row>
    <row r="6036" spans="1:1" x14ac:dyDescent="0.25">
      <c r="A6036" s="101"/>
    </row>
    <row r="6037" spans="1:1" x14ac:dyDescent="0.25">
      <c r="A6037" s="101"/>
    </row>
    <row r="6038" spans="1:1" x14ac:dyDescent="0.25">
      <c r="A6038" s="101"/>
    </row>
    <row r="6039" spans="1:1" x14ac:dyDescent="0.25">
      <c r="A6039" s="101"/>
    </row>
    <row r="6040" spans="1:1" x14ac:dyDescent="0.25">
      <c r="A6040" s="101"/>
    </row>
    <row r="6041" spans="1:1" x14ac:dyDescent="0.25">
      <c r="A6041" s="101"/>
    </row>
    <row r="6042" spans="1:1" x14ac:dyDescent="0.25">
      <c r="A6042" s="101"/>
    </row>
    <row r="6043" spans="1:1" x14ac:dyDescent="0.25">
      <c r="A6043" s="101"/>
    </row>
    <row r="6044" spans="1:1" x14ac:dyDescent="0.25">
      <c r="A6044" s="101"/>
    </row>
    <row r="6045" spans="1:1" x14ac:dyDescent="0.25">
      <c r="A6045" s="101"/>
    </row>
    <row r="6046" spans="1:1" x14ac:dyDescent="0.25">
      <c r="A6046" s="101"/>
    </row>
    <row r="6047" spans="1:1" x14ac:dyDescent="0.25">
      <c r="A6047" s="101"/>
    </row>
    <row r="6048" spans="1:1" x14ac:dyDescent="0.25">
      <c r="A6048" s="101"/>
    </row>
    <row r="6049" spans="1:1" x14ac:dyDescent="0.25">
      <c r="A6049" s="101"/>
    </row>
    <row r="6050" spans="1:1" x14ac:dyDescent="0.25">
      <c r="A6050" s="101"/>
    </row>
    <row r="6051" spans="1:1" x14ac:dyDescent="0.25">
      <c r="A6051" s="101"/>
    </row>
    <row r="6052" spans="1:1" x14ac:dyDescent="0.25">
      <c r="A6052" s="101"/>
    </row>
    <row r="6053" spans="1:1" x14ac:dyDescent="0.25">
      <c r="A6053" s="101"/>
    </row>
    <row r="6054" spans="1:1" x14ac:dyDescent="0.25">
      <c r="A6054" s="101"/>
    </row>
    <row r="6055" spans="1:1" x14ac:dyDescent="0.25">
      <c r="A6055" s="101"/>
    </row>
    <row r="6056" spans="1:1" x14ac:dyDescent="0.25">
      <c r="A6056" s="101"/>
    </row>
    <row r="6057" spans="1:1" x14ac:dyDescent="0.25">
      <c r="A6057" s="101"/>
    </row>
    <row r="6058" spans="1:1" x14ac:dyDescent="0.25">
      <c r="A6058" s="101"/>
    </row>
    <row r="6059" spans="1:1" x14ac:dyDescent="0.25">
      <c r="A6059" s="101"/>
    </row>
    <row r="6060" spans="1:1" x14ac:dyDescent="0.25">
      <c r="A6060" s="101"/>
    </row>
    <row r="6061" spans="1:1" x14ac:dyDescent="0.25">
      <c r="A6061" s="101"/>
    </row>
    <row r="6062" spans="1:1" x14ac:dyDescent="0.25">
      <c r="A6062" s="101"/>
    </row>
    <row r="6063" spans="1:1" x14ac:dyDescent="0.25">
      <c r="A6063" s="101"/>
    </row>
    <row r="6064" spans="1:1" x14ac:dyDescent="0.25">
      <c r="A6064" s="101"/>
    </row>
    <row r="6065" spans="1:1" x14ac:dyDescent="0.25">
      <c r="A6065" s="101"/>
    </row>
    <row r="6066" spans="1:1" x14ac:dyDescent="0.25">
      <c r="A6066" s="101"/>
    </row>
    <row r="6067" spans="1:1" x14ac:dyDescent="0.25">
      <c r="A6067" s="101"/>
    </row>
    <row r="6068" spans="1:1" x14ac:dyDescent="0.25">
      <c r="A6068" s="101"/>
    </row>
    <row r="6069" spans="1:1" x14ac:dyDescent="0.25">
      <c r="A6069" s="101"/>
    </row>
    <row r="6070" spans="1:1" x14ac:dyDescent="0.25">
      <c r="A6070" s="101"/>
    </row>
    <row r="6071" spans="1:1" x14ac:dyDescent="0.25">
      <c r="A6071" s="101"/>
    </row>
    <row r="6072" spans="1:1" x14ac:dyDescent="0.25">
      <c r="A6072" s="101"/>
    </row>
    <row r="6073" spans="1:1" x14ac:dyDescent="0.25">
      <c r="A6073" s="101"/>
    </row>
    <row r="6074" spans="1:1" x14ac:dyDescent="0.25">
      <c r="A6074" s="101"/>
    </row>
    <row r="6075" spans="1:1" x14ac:dyDescent="0.25">
      <c r="A6075" s="101"/>
    </row>
    <row r="6076" spans="1:1" x14ac:dyDescent="0.25">
      <c r="A6076" s="101"/>
    </row>
    <row r="6077" spans="1:1" x14ac:dyDescent="0.25">
      <c r="A6077" s="101"/>
    </row>
    <row r="6078" spans="1:1" x14ac:dyDescent="0.25">
      <c r="A6078" s="101"/>
    </row>
    <row r="6079" spans="1:1" x14ac:dyDescent="0.25">
      <c r="A6079" s="101"/>
    </row>
    <row r="6080" spans="1:1" x14ac:dyDescent="0.25">
      <c r="A6080" s="101"/>
    </row>
    <row r="6081" spans="1:1" x14ac:dyDescent="0.25">
      <c r="A6081" s="101"/>
    </row>
    <row r="6082" spans="1:1" x14ac:dyDescent="0.25">
      <c r="A6082" s="101"/>
    </row>
    <row r="6083" spans="1:1" x14ac:dyDescent="0.25">
      <c r="A6083" s="101"/>
    </row>
    <row r="6084" spans="1:1" x14ac:dyDescent="0.25">
      <c r="A6084" s="101"/>
    </row>
    <row r="6085" spans="1:1" x14ac:dyDescent="0.25">
      <c r="A6085" s="101"/>
    </row>
    <row r="6086" spans="1:1" x14ac:dyDescent="0.25">
      <c r="A6086" s="101"/>
    </row>
    <row r="6087" spans="1:1" x14ac:dyDescent="0.25">
      <c r="A6087" s="101"/>
    </row>
    <row r="6088" spans="1:1" x14ac:dyDescent="0.25">
      <c r="A6088" s="101"/>
    </row>
    <row r="6089" spans="1:1" x14ac:dyDescent="0.25">
      <c r="A6089" s="101"/>
    </row>
    <row r="6090" spans="1:1" x14ac:dyDescent="0.25">
      <c r="A6090" s="101"/>
    </row>
    <row r="6091" spans="1:1" x14ac:dyDescent="0.25">
      <c r="A6091" s="101"/>
    </row>
    <row r="6092" spans="1:1" x14ac:dyDescent="0.25">
      <c r="A6092" s="101"/>
    </row>
    <row r="6093" spans="1:1" x14ac:dyDescent="0.25">
      <c r="A6093" s="101"/>
    </row>
    <row r="6094" spans="1:1" x14ac:dyDescent="0.25">
      <c r="A6094" s="101"/>
    </row>
    <row r="6095" spans="1:1" x14ac:dyDescent="0.25">
      <c r="A6095" s="101"/>
    </row>
    <row r="6096" spans="1:1" x14ac:dyDescent="0.25">
      <c r="A6096" s="101"/>
    </row>
    <row r="6097" spans="1:1" x14ac:dyDescent="0.25">
      <c r="A6097" s="101"/>
    </row>
    <row r="6098" spans="1:1" x14ac:dyDescent="0.25">
      <c r="A6098" s="101"/>
    </row>
    <row r="6099" spans="1:1" x14ac:dyDescent="0.25">
      <c r="A6099" s="101"/>
    </row>
    <row r="6100" spans="1:1" x14ac:dyDescent="0.25">
      <c r="A6100" s="101"/>
    </row>
    <row r="6101" spans="1:1" x14ac:dyDescent="0.25">
      <c r="A6101" s="101"/>
    </row>
    <row r="6102" spans="1:1" x14ac:dyDescent="0.25">
      <c r="A6102" s="101"/>
    </row>
    <row r="6103" spans="1:1" x14ac:dyDescent="0.25">
      <c r="A6103" s="101"/>
    </row>
    <row r="6104" spans="1:1" x14ac:dyDescent="0.25">
      <c r="A6104" s="101"/>
    </row>
    <row r="6105" spans="1:1" x14ac:dyDescent="0.25">
      <c r="A6105" s="101"/>
    </row>
    <row r="6106" spans="1:1" x14ac:dyDescent="0.25">
      <c r="A6106" s="101"/>
    </row>
    <row r="6107" spans="1:1" x14ac:dyDescent="0.25">
      <c r="A6107" s="101"/>
    </row>
    <row r="6108" spans="1:1" x14ac:dyDescent="0.25">
      <c r="A6108" s="101"/>
    </row>
    <row r="6109" spans="1:1" x14ac:dyDescent="0.25">
      <c r="A6109" s="101"/>
    </row>
    <row r="6110" spans="1:1" x14ac:dyDescent="0.25">
      <c r="A6110" s="101"/>
    </row>
    <row r="6111" spans="1:1" x14ac:dyDescent="0.25">
      <c r="A6111" s="101"/>
    </row>
    <row r="6112" spans="1:1" x14ac:dyDescent="0.25">
      <c r="A6112" s="101"/>
    </row>
    <row r="6113" spans="1:1" x14ac:dyDescent="0.25">
      <c r="A6113" s="101"/>
    </row>
    <row r="6114" spans="1:1" x14ac:dyDescent="0.25">
      <c r="A6114" s="101"/>
    </row>
    <row r="6115" spans="1:1" x14ac:dyDescent="0.25">
      <c r="A6115" s="101"/>
    </row>
    <row r="6116" spans="1:1" x14ac:dyDescent="0.25">
      <c r="A6116" s="101"/>
    </row>
    <row r="6117" spans="1:1" x14ac:dyDescent="0.25">
      <c r="A6117" s="101"/>
    </row>
    <row r="6118" spans="1:1" x14ac:dyDescent="0.25">
      <c r="A6118" s="101"/>
    </row>
    <row r="6119" spans="1:1" x14ac:dyDescent="0.25">
      <c r="A6119" s="101"/>
    </row>
    <row r="6120" spans="1:1" x14ac:dyDescent="0.25">
      <c r="A6120" s="101"/>
    </row>
    <row r="6121" spans="1:1" x14ac:dyDescent="0.25">
      <c r="A6121" s="101"/>
    </row>
    <row r="6122" spans="1:1" x14ac:dyDescent="0.25">
      <c r="A6122" s="101"/>
    </row>
    <row r="6123" spans="1:1" x14ac:dyDescent="0.25">
      <c r="A6123" s="101"/>
    </row>
    <row r="6124" spans="1:1" x14ac:dyDescent="0.25">
      <c r="A6124" s="101"/>
    </row>
    <row r="6125" spans="1:1" x14ac:dyDescent="0.25">
      <c r="A6125" s="101"/>
    </row>
    <row r="6126" spans="1:1" x14ac:dyDescent="0.25">
      <c r="A6126" s="101"/>
    </row>
    <row r="6127" spans="1:1" x14ac:dyDescent="0.25">
      <c r="A6127" s="101"/>
    </row>
    <row r="6128" spans="1:1" x14ac:dyDescent="0.25">
      <c r="A6128" s="101"/>
    </row>
    <row r="6129" spans="1:1" x14ac:dyDescent="0.25">
      <c r="A6129" s="101"/>
    </row>
    <row r="6130" spans="1:1" x14ac:dyDescent="0.25">
      <c r="A6130" s="101"/>
    </row>
    <row r="6131" spans="1:1" x14ac:dyDescent="0.25">
      <c r="A6131" s="101"/>
    </row>
    <row r="6132" spans="1:1" x14ac:dyDescent="0.25">
      <c r="A6132" s="101"/>
    </row>
    <row r="6133" spans="1:1" x14ac:dyDescent="0.25">
      <c r="A6133" s="101"/>
    </row>
    <row r="6134" spans="1:1" x14ac:dyDescent="0.25">
      <c r="A6134" s="101"/>
    </row>
    <row r="6135" spans="1:1" x14ac:dyDescent="0.25">
      <c r="A6135" s="101"/>
    </row>
    <row r="6136" spans="1:1" x14ac:dyDescent="0.25">
      <c r="A6136" s="101"/>
    </row>
    <row r="6137" spans="1:1" x14ac:dyDescent="0.25">
      <c r="A6137" s="101"/>
    </row>
    <row r="6138" spans="1:1" x14ac:dyDescent="0.25">
      <c r="A6138" s="101"/>
    </row>
    <row r="6139" spans="1:1" x14ac:dyDescent="0.25">
      <c r="A6139" s="101"/>
    </row>
    <row r="6140" spans="1:1" x14ac:dyDescent="0.25">
      <c r="A6140" s="101"/>
    </row>
    <row r="6141" spans="1:1" x14ac:dyDescent="0.25">
      <c r="A6141" s="101"/>
    </row>
    <row r="6142" spans="1:1" x14ac:dyDescent="0.25">
      <c r="A6142" s="101"/>
    </row>
    <row r="6143" spans="1:1" x14ac:dyDescent="0.25">
      <c r="A6143" s="101"/>
    </row>
    <row r="6144" spans="1:1" x14ac:dyDescent="0.25">
      <c r="A6144" s="101"/>
    </row>
    <row r="6145" spans="1:1" x14ac:dyDescent="0.25">
      <c r="A6145" s="101"/>
    </row>
    <row r="6146" spans="1:1" x14ac:dyDescent="0.25">
      <c r="A6146" s="101"/>
    </row>
    <row r="6147" spans="1:1" x14ac:dyDescent="0.25">
      <c r="A6147" s="101"/>
    </row>
    <row r="6148" spans="1:1" x14ac:dyDescent="0.25">
      <c r="A6148" s="101"/>
    </row>
    <row r="6149" spans="1:1" x14ac:dyDescent="0.25">
      <c r="A6149" s="101"/>
    </row>
    <row r="6150" spans="1:1" x14ac:dyDescent="0.25">
      <c r="A6150" s="101"/>
    </row>
    <row r="6151" spans="1:1" x14ac:dyDescent="0.25">
      <c r="A6151" s="101"/>
    </row>
    <row r="6152" spans="1:1" x14ac:dyDescent="0.25">
      <c r="A6152" s="101"/>
    </row>
    <row r="6153" spans="1:1" x14ac:dyDescent="0.25">
      <c r="A6153" s="101"/>
    </row>
    <row r="6154" spans="1:1" x14ac:dyDescent="0.25">
      <c r="A6154" s="101"/>
    </row>
    <row r="6155" spans="1:1" x14ac:dyDescent="0.25">
      <c r="A6155" s="101"/>
    </row>
    <row r="6156" spans="1:1" x14ac:dyDescent="0.25">
      <c r="A6156" s="101"/>
    </row>
    <row r="6157" spans="1:1" x14ac:dyDescent="0.25">
      <c r="A6157" s="101"/>
    </row>
    <row r="6158" spans="1:1" x14ac:dyDescent="0.25">
      <c r="A6158" s="101"/>
    </row>
    <row r="6159" spans="1:1" x14ac:dyDescent="0.25">
      <c r="A6159" s="101"/>
    </row>
    <row r="6160" spans="1:1" x14ac:dyDescent="0.25">
      <c r="A6160" s="101"/>
    </row>
    <row r="6161" spans="1:1" x14ac:dyDescent="0.25">
      <c r="A6161" s="101"/>
    </row>
    <row r="6162" spans="1:1" x14ac:dyDescent="0.25">
      <c r="A6162" s="101"/>
    </row>
    <row r="6163" spans="1:1" x14ac:dyDescent="0.25">
      <c r="A6163" s="101"/>
    </row>
    <row r="6164" spans="1:1" x14ac:dyDescent="0.25">
      <c r="A6164" s="101"/>
    </row>
    <row r="6165" spans="1:1" x14ac:dyDescent="0.25">
      <c r="A6165" s="101"/>
    </row>
    <row r="6166" spans="1:1" x14ac:dyDescent="0.25">
      <c r="A6166" s="101"/>
    </row>
    <row r="6167" spans="1:1" x14ac:dyDescent="0.25">
      <c r="A6167" s="101"/>
    </row>
    <row r="6168" spans="1:1" x14ac:dyDescent="0.25">
      <c r="A6168" s="101"/>
    </row>
    <row r="6169" spans="1:1" x14ac:dyDescent="0.25">
      <c r="A6169" s="101"/>
    </row>
    <row r="6170" spans="1:1" x14ac:dyDescent="0.25">
      <c r="A6170" s="101"/>
    </row>
    <row r="6171" spans="1:1" x14ac:dyDescent="0.25">
      <c r="A6171" s="101"/>
    </row>
    <row r="6172" spans="1:1" x14ac:dyDescent="0.25">
      <c r="A6172" s="101"/>
    </row>
    <row r="6173" spans="1:1" x14ac:dyDescent="0.25">
      <c r="A6173" s="101"/>
    </row>
    <row r="6174" spans="1:1" x14ac:dyDescent="0.25">
      <c r="A6174" s="101"/>
    </row>
    <row r="6175" spans="1:1" x14ac:dyDescent="0.25">
      <c r="A6175" s="101"/>
    </row>
    <row r="6176" spans="1:1" x14ac:dyDescent="0.25">
      <c r="A6176" s="101"/>
    </row>
    <row r="6177" spans="1:1" x14ac:dyDescent="0.25">
      <c r="A6177" s="101"/>
    </row>
    <row r="6178" spans="1:1" x14ac:dyDescent="0.25">
      <c r="A6178" s="101"/>
    </row>
    <row r="6179" spans="1:1" x14ac:dyDescent="0.25">
      <c r="A6179" s="101"/>
    </row>
    <row r="6180" spans="1:1" x14ac:dyDescent="0.25">
      <c r="A6180" s="101"/>
    </row>
    <row r="6181" spans="1:1" x14ac:dyDescent="0.25">
      <c r="A6181" s="101"/>
    </row>
    <row r="6182" spans="1:1" x14ac:dyDescent="0.25">
      <c r="A6182" s="101"/>
    </row>
    <row r="6183" spans="1:1" x14ac:dyDescent="0.25">
      <c r="A6183" s="101"/>
    </row>
    <row r="6184" spans="1:1" x14ac:dyDescent="0.25">
      <c r="A6184" s="101"/>
    </row>
    <row r="6185" spans="1:1" x14ac:dyDescent="0.25">
      <c r="A6185" s="101"/>
    </row>
    <row r="6186" spans="1:1" x14ac:dyDescent="0.25">
      <c r="A6186" s="101"/>
    </row>
    <row r="6187" spans="1:1" x14ac:dyDescent="0.25">
      <c r="A6187" s="101"/>
    </row>
    <row r="6188" spans="1:1" x14ac:dyDescent="0.25">
      <c r="A6188" s="101"/>
    </row>
    <row r="6189" spans="1:1" x14ac:dyDescent="0.25">
      <c r="A6189" s="101"/>
    </row>
    <row r="6190" spans="1:1" x14ac:dyDescent="0.25">
      <c r="A6190" s="101"/>
    </row>
    <row r="6191" spans="1:1" x14ac:dyDescent="0.25">
      <c r="A6191" s="101"/>
    </row>
    <row r="6192" spans="1:1" x14ac:dyDescent="0.25">
      <c r="A6192" s="101"/>
    </row>
    <row r="6193" spans="1:1" x14ac:dyDescent="0.25">
      <c r="A6193" s="101"/>
    </row>
    <row r="6194" spans="1:1" x14ac:dyDescent="0.25">
      <c r="A6194" s="101"/>
    </row>
    <row r="6195" spans="1:1" x14ac:dyDescent="0.25">
      <c r="A6195" s="101"/>
    </row>
    <row r="6196" spans="1:1" x14ac:dyDescent="0.25">
      <c r="A6196" s="101"/>
    </row>
    <row r="6197" spans="1:1" x14ac:dyDescent="0.25">
      <c r="A6197" s="101"/>
    </row>
    <row r="6198" spans="1:1" x14ac:dyDescent="0.25">
      <c r="A6198" s="101"/>
    </row>
    <row r="6199" spans="1:1" x14ac:dyDescent="0.25">
      <c r="A6199" s="101"/>
    </row>
    <row r="6200" spans="1:1" x14ac:dyDescent="0.25">
      <c r="A6200" s="101"/>
    </row>
    <row r="6201" spans="1:1" x14ac:dyDescent="0.25">
      <c r="A6201" s="101"/>
    </row>
    <row r="6202" spans="1:1" x14ac:dyDescent="0.25">
      <c r="A6202" s="101"/>
    </row>
    <row r="6203" spans="1:1" x14ac:dyDescent="0.25">
      <c r="A6203" s="101"/>
    </row>
    <row r="6204" spans="1:1" x14ac:dyDescent="0.25">
      <c r="A6204" s="101"/>
    </row>
    <row r="6205" spans="1:1" x14ac:dyDescent="0.25">
      <c r="A6205" s="101"/>
    </row>
    <row r="6206" spans="1:1" x14ac:dyDescent="0.25">
      <c r="A6206" s="101"/>
    </row>
    <row r="6207" spans="1:1" x14ac:dyDescent="0.25">
      <c r="A6207" s="101"/>
    </row>
    <row r="6208" spans="1:1" x14ac:dyDescent="0.25">
      <c r="A6208" s="101"/>
    </row>
    <row r="6209" spans="1:1" x14ac:dyDescent="0.25">
      <c r="A6209" s="101"/>
    </row>
    <row r="6210" spans="1:1" x14ac:dyDescent="0.25">
      <c r="A6210" s="101"/>
    </row>
    <row r="6211" spans="1:1" x14ac:dyDescent="0.25">
      <c r="A6211" s="101"/>
    </row>
    <row r="6212" spans="1:1" x14ac:dyDescent="0.25">
      <c r="A6212" s="101"/>
    </row>
    <row r="6213" spans="1:1" x14ac:dyDescent="0.25">
      <c r="A6213" s="101"/>
    </row>
    <row r="6214" spans="1:1" x14ac:dyDescent="0.25">
      <c r="A6214" s="101"/>
    </row>
    <row r="6215" spans="1:1" x14ac:dyDescent="0.25">
      <c r="A6215" s="101"/>
    </row>
    <row r="6216" spans="1:1" x14ac:dyDescent="0.25">
      <c r="A6216" s="101"/>
    </row>
    <row r="6217" spans="1:1" x14ac:dyDescent="0.25">
      <c r="A6217" s="101"/>
    </row>
    <row r="6218" spans="1:1" x14ac:dyDescent="0.25">
      <c r="A6218" s="101"/>
    </row>
    <row r="6219" spans="1:1" x14ac:dyDescent="0.25">
      <c r="A6219" s="101"/>
    </row>
    <row r="6220" spans="1:1" x14ac:dyDescent="0.25">
      <c r="A6220" s="101"/>
    </row>
    <row r="6221" spans="1:1" x14ac:dyDescent="0.25">
      <c r="A6221" s="101"/>
    </row>
    <row r="6222" spans="1:1" x14ac:dyDescent="0.25">
      <c r="A6222" s="101"/>
    </row>
    <row r="6223" spans="1:1" x14ac:dyDescent="0.25">
      <c r="A6223" s="101"/>
    </row>
    <row r="6224" spans="1:1" x14ac:dyDescent="0.25">
      <c r="A6224" s="101"/>
    </row>
    <row r="6225" spans="1:1" x14ac:dyDescent="0.25">
      <c r="A6225" s="101"/>
    </row>
    <row r="6226" spans="1:1" x14ac:dyDescent="0.25">
      <c r="A6226" s="101"/>
    </row>
    <row r="6227" spans="1:1" x14ac:dyDescent="0.25">
      <c r="A6227" s="101"/>
    </row>
    <row r="6228" spans="1:1" x14ac:dyDescent="0.25">
      <c r="A6228" s="101"/>
    </row>
    <row r="6229" spans="1:1" x14ac:dyDescent="0.25">
      <c r="A6229" s="101"/>
    </row>
    <row r="6230" spans="1:1" x14ac:dyDescent="0.25">
      <c r="A6230" s="101"/>
    </row>
    <row r="6231" spans="1:1" x14ac:dyDescent="0.25">
      <c r="A6231" s="101"/>
    </row>
    <row r="6232" spans="1:1" x14ac:dyDescent="0.25">
      <c r="A6232" s="101"/>
    </row>
    <row r="6233" spans="1:1" x14ac:dyDescent="0.25">
      <c r="A6233" s="101"/>
    </row>
    <row r="6234" spans="1:1" x14ac:dyDescent="0.25">
      <c r="A6234" s="101"/>
    </row>
    <row r="6235" spans="1:1" x14ac:dyDescent="0.25">
      <c r="A6235" s="101"/>
    </row>
    <row r="6236" spans="1:1" x14ac:dyDescent="0.25">
      <c r="A6236" s="101"/>
    </row>
    <row r="6237" spans="1:1" x14ac:dyDescent="0.25">
      <c r="A6237" s="101"/>
    </row>
    <row r="6238" spans="1:1" x14ac:dyDescent="0.25">
      <c r="A6238" s="101"/>
    </row>
    <row r="6239" spans="1:1" x14ac:dyDescent="0.25">
      <c r="A6239" s="101"/>
    </row>
    <row r="6240" spans="1:1" x14ac:dyDescent="0.25">
      <c r="A6240" s="101"/>
    </row>
    <row r="6241" spans="1:1" x14ac:dyDescent="0.25">
      <c r="A6241" s="101"/>
    </row>
    <row r="6242" spans="1:1" x14ac:dyDescent="0.25">
      <c r="A6242" s="101"/>
    </row>
    <row r="6243" spans="1:1" x14ac:dyDescent="0.25">
      <c r="A6243" s="101"/>
    </row>
    <row r="6244" spans="1:1" x14ac:dyDescent="0.25">
      <c r="A6244" s="101"/>
    </row>
    <row r="6245" spans="1:1" x14ac:dyDescent="0.25">
      <c r="A6245" s="101"/>
    </row>
    <row r="6246" spans="1:1" x14ac:dyDescent="0.25">
      <c r="A6246" s="101"/>
    </row>
    <row r="6247" spans="1:1" x14ac:dyDescent="0.25">
      <c r="A6247" s="101"/>
    </row>
    <row r="6248" spans="1:1" x14ac:dyDescent="0.25">
      <c r="A6248" s="101"/>
    </row>
    <row r="6249" spans="1:1" x14ac:dyDescent="0.25">
      <c r="A6249" s="101"/>
    </row>
    <row r="6250" spans="1:1" x14ac:dyDescent="0.25">
      <c r="A6250" s="101"/>
    </row>
    <row r="6251" spans="1:1" x14ac:dyDescent="0.25">
      <c r="A6251" s="101"/>
    </row>
    <row r="6252" spans="1:1" x14ac:dyDescent="0.25">
      <c r="A6252" s="101"/>
    </row>
    <row r="6253" spans="1:1" x14ac:dyDescent="0.25">
      <c r="A6253" s="101"/>
    </row>
    <row r="6254" spans="1:1" x14ac:dyDescent="0.25">
      <c r="A6254" s="101"/>
    </row>
    <row r="6255" spans="1:1" x14ac:dyDescent="0.25">
      <c r="A6255" s="101"/>
    </row>
    <row r="6256" spans="1:1" x14ac:dyDescent="0.25">
      <c r="A6256" s="101"/>
    </row>
    <row r="6257" spans="1:1" x14ac:dyDescent="0.25">
      <c r="A6257" s="101"/>
    </row>
    <row r="6258" spans="1:1" x14ac:dyDescent="0.25">
      <c r="A6258" s="101"/>
    </row>
    <row r="6259" spans="1:1" x14ac:dyDescent="0.25">
      <c r="A6259" s="101"/>
    </row>
    <row r="6260" spans="1:1" x14ac:dyDescent="0.25">
      <c r="A6260" s="101"/>
    </row>
    <row r="6261" spans="1:1" x14ac:dyDescent="0.25">
      <c r="A6261" s="101"/>
    </row>
    <row r="6262" spans="1:1" x14ac:dyDescent="0.25">
      <c r="A6262" s="101"/>
    </row>
    <row r="6263" spans="1:1" x14ac:dyDescent="0.25">
      <c r="A6263" s="101"/>
    </row>
    <row r="6264" spans="1:1" x14ac:dyDescent="0.25">
      <c r="A6264" s="101"/>
    </row>
    <row r="6265" spans="1:1" x14ac:dyDescent="0.25">
      <c r="A6265" s="101"/>
    </row>
    <row r="6266" spans="1:1" x14ac:dyDescent="0.25">
      <c r="A6266" s="101"/>
    </row>
    <row r="6267" spans="1:1" x14ac:dyDescent="0.25">
      <c r="A6267" s="101"/>
    </row>
    <row r="6268" spans="1:1" x14ac:dyDescent="0.25">
      <c r="A6268" s="101"/>
    </row>
    <row r="6269" spans="1:1" x14ac:dyDescent="0.25">
      <c r="A6269" s="101"/>
    </row>
    <row r="6270" spans="1:1" x14ac:dyDescent="0.25">
      <c r="A6270" s="101"/>
    </row>
    <row r="6271" spans="1:1" x14ac:dyDescent="0.25">
      <c r="A6271" s="101"/>
    </row>
    <row r="6272" spans="1:1" x14ac:dyDescent="0.25">
      <c r="A6272" s="101"/>
    </row>
    <row r="6273" spans="1:1" x14ac:dyDescent="0.25">
      <c r="A6273" s="101"/>
    </row>
    <row r="6274" spans="1:1" x14ac:dyDescent="0.25">
      <c r="A6274" s="101"/>
    </row>
    <row r="6275" spans="1:1" x14ac:dyDescent="0.25">
      <c r="A6275" s="101"/>
    </row>
    <row r="6276" spans="1:1" x14ac:dyDescent="0.25">
      <c r="A6276" s="101"/>
    </row>
    <row r="6277" spans="1:1" x14ac:dyDescent="0.25">
      <c r="A6277" s="101"/>
    </row>
    <row r="6278" spans="1:1" x14ac:dyDescent="0.25">
      <c r="A6278" s="101"/>
    </row>
    <row r="6279" spans="1:1" x14ac:dyDescent="0.25">
      <c r="A6279" s="101"/>
    </row>
    <row r="6280" spans="1:1" x14ac:dyDescent="0.25">
      <c r="A6280" s="101"/>
    </row>
    <row r="6281" spans="1:1" x14ac:dyDescent="0.25">
      <c r="A6281" s="101"/>
    </row>
    <row r="6282" spans="1:1" x14ac:dyDescent="0.25">
      <c r="A6282" s="101"/>
    </row>
    <row r="6283" spans="1:1" x14ac:dyDescent="0.25">
      <c r="A6283" s="101"/>
    </row>
    <row r="6284" spans="1:1" x14ac:dyDescent="0.25">
      <c r="A6284" s="101"/>
    </row>
    <row r="6285" spans="1:1" x14ac:dyDescent="0.25">
      <c r="A6285" s="101"/>
    </row>
    <row r="6286" spans="1:1" x14ac:dyDescent="0.25">
      <c r="A6286" s="101"/>
    </row>
    <row r="6287" spans="1:1" x14ac:dyDescent="0.25">
      <c r="A6287" s="101"/>
    </row>
    <row r="6288" spans="1:1" x14ac:dyDescent="0.25">
      <c r="A6288" s="101"/>
    </row>
    <row r="6289" spans="1:1" x14ac:dyDescent="0.25">
      <c r="A6289" s="101"/>
    </row>
    <row r="6290" spans="1:1" x14ac:dyDescent="0.25">
      <c r="A6290" s="101"/>
    </row>
    <row r="6291" spans="1:1" x14ac:dyDescent="0.25">
      <c r="A6291" s="101"/>
    </row>
    <row r="6292" spans="1:1" x14ac:dyDescent="0.25">
      <c r="A6292" s="101"/>
    </row>
    <row r="6293" spans="1:1" x14ac:dyDescent="0.25">
      <c r="A6293" s="101"/>
    </row>
    <row r="6294" spans="1:1" x14ac:dyDescent="0.25">
      <c r="A6294" s="101"/>
    </row>
    <row r="6295" spans="1:1" x14ac:dyDescent="0.25">
      <c r="A6295" s="101"/>
    </row>
    <row r="6296" spans="1:1" x14ac:dyDescent="0.25">
      <c r="A6296" s="101"/>
    </row>
    <row r="6297" spans="1:1" x14ac:dyDescent="0.25">
      <c r="A6297" s="101"/>
    </row>
    <row r="6298" spans="1:1" x14ac:dyDescent="0.25">
      <c r="A6298" s="101"/>
    </row>
    <row r="6299" spans="1:1" x14ac:dyDescent="0.25">
      <c r="A6299" s="101"/>
    </row>
    <row r="6300" spans="1:1" x14ac:dyDescent="0.25">
      <c r="A6300" s="101"/>
    </row>
    <row r="6301" spans="1:1" x14ac:dyDescent="0.25">
      <c r="A6301" s="101"/>
    </row>
    <row r="6302" spans="1:1" x14ac:dyDescent="0.25">
      <c r="A6302" s="101"/>
    </row>
    <row r="6303" spans="1:1" x14ac:dyDescent="0.25">
      <c r="A6303" s="101"/>
    </row>
    <row r="6304" spans="1:1" x14ac:dyDescent="0.25">
      <c r="A6304" s="101"/>
    </row>
    <row r="6305" spans="1:1" x14ac:dyDescent="0.25">
      <c r="A6305" s="101"/>
    </row>
    <row r="6306" spans="1:1" x14ac:dyDescent="0.25">
      <c r="A6306" s="101"/>
    </row>
    <row r="6307" spans="1:1" x14ac:dyDescent="0.25">
      <c r="A6307" s="101"/>
    </row>
    <row r="6308" spans="1:1" x14ac:dyDescent="0.25">
      <c r="A6308" s="101"/>
    </row>
    <row r="6309" spans="1:1" x14ac:dyDescent="0.25">
      <c r="A6309" s="101"/>
    </row>
    <row r="6310" spans="1:1" x14ac:dyDescent="0.25">
      <c r="A6310" s="101"/>
    </row>
    <row r="6311" spans="1:1" x14ac:dyDescent="0.25">
      <c r="A6311" s="101"/>
    </row>
    <row r="6312" spans="1:1" x14ac:dyDescent="0.25">
      <c r="A6312" s="101"/>
    </row>
    <row r="6313" spans="1:1" x14ac:dyDescent="0.25">
      <c r="A6313" s="101"/>
    </row>
    <row r="6314" spans="1:1" x14ac:dyDescent="0.25">
      <c r="A6314" s="101"/>
    </row>
    <row r="6315" spans="1:1" x14ac:dyDescent="0.25">
      <c r="A6315" s="101"/>
    </row>
    <row r="6316" spans="1:1" x14ac:dyDescent="0.25">
      <c r="A6316" s="101"/>
    </row>
    <row r="6317" spans="1:1" x14ac:dyDescent="0.25">
      <c r="A6317" s="101"/>
    </row>
    <row r="6318" spans="1:1" x14ac:dyDescent="0.25">
      <c r="A6318" s="101"/>
    </row>
    <row r="6319" spans="1:1" x14ac:dyDescent="0.25">
      <c r="A6319" s="101"/>
    </row>
    <row r="6320" spans="1:1" x14ac:dyDescent="0.25">
      <c r="A6320" s="101"/>
    </row>
    <row r="6321" spans="1:1" x14ac:dyDescent="0.25">
      <c r="A6321" s="101"/>
    </row>
    <row r="6322" spans="1:1" x14ac:dyDescent="0.25">
      <c r="A6322" s="101"/>
    </row>
    <row r="6323" spans="1:1" x14ac:dyDescent="0.25">
      <c r="A6323" s="101"/>
    </row>
    <row r="6324" spans="1:1" x14ac:dyDescent="0.25">
      <c r="A6324" s="101"/>
    </row>
    <row r="6325" spans="1:1" x14ac:dyDescent="0.25">
      <c r="A6325" s="101"/>
    </row>
    <row r="6326" spans="1:1" x14ac:dyDescent="0.25">
      <c r="A6326" s="101"/>
    </row>
    <row r="6327" spans="1:1" x14ac:dyDescent="0.25">
      <c r="A6327" s="101"/>
    </row>
    <row r="6328" spans="1:1" x14ac:dyDescent="0.25">
      <c r="A6328" s="101"/>
    </row>
    <row r="6329" spans="1:1" x14ac:dyDescent="0.25">
      <c r="A6329" s="101"/>
    </row>
    <row r="6330" spans="1:1" x14ac:dyDescent="0.25">
      <c r="A6330" s="101"/>
    </row>
    <row r="6331" spans="1:1" x14ac:dyDescent="0.25">
      <c r="A6331" s="101"/>
    </row>
    <row r="6332" spans="1:1" x14ac:dyDescent="0.25">
      <c r="A6332" s="101"/>
    </row>
    <row r="6333" spans="1:1" x14ac:dyDescent="0.25">
      <c r="A6333" s="101"/>
    </row>
    <row r="6334" spans="1:1" x14ac:dyDescent="0.25">
      <c r="A6334" s="101"/>
    </row>
    <row r="6335" spans="1:1" x14ac:dyDescent="0.25">
      <c r="A6335" s="101"/>
    </row>
    <row r="6336" spans="1:1" x14ac:dyDescent="0.25">
      <c r="A6336" s="101"/>
    </row>
    <row r="6337" spans="1:1" x14ac:dyDescent="0.25">
      <c r="A6337" s="101"/>
    </row>
    <row r="6338" spans="1:1" x14ac:dyDescent="0.25">
      <c r="A6338" s="101"/>
    </row>
    <row r="6339" spans="1:1" x14ac:dyDescent="0.25">
      <c r="A6339" s="101"/>
    </row>
    <row r="6340" spans="1:1" x14ac:dyDescent="0.25">
      <c r="A6340" s="101"/>
    </row>
    <row r="6341" spans="1:1" x14ac:dyDescent="0.25">
      <c r="A6341" s="101"/>
    </row>
    <row r="6342" spans="1:1" x14ac:dyDescent="0.25">
      <c r="A6342" s="101"/>
    </row>
    <row r="6343" spans="1:1" x14ac:dyDescent="0.25">
      <c r="A6343" s="101"/>
    </row>
    <row r="6344" spans="1:1" x14ac:dyDescent="0.25">
      <c r="A6344" s="101"/>
    </row>
    <row r="6345" spans="1:1" x14ac:dyDescent="0.25">
      <c r="A6345" s="101"/>
    </row>
    <row r="6346" spans="1:1" x14ac:dyDescent="0.25">
      <c r="A6346" s="101"/>
    </row>
    <row r="6347" spans="1:1" x14ac:dyDescent="0.25">
      <c r="A6347" s="101"/>
    </row>
    <row r="6348" spans="1:1" x14ac:dyDescent="0.25">
      <c r="A6348" s="101"/>
    </row>
    <row r="6349" spans="1:1" x14ac:dyDescent="0.25">
      <c r="A6349" s="101"/>
    </row>
    <row r="6350" spans="1:1" x14ac:dyDescent="0.25">
      <c r="A6350" s="101"/>
    </row>
    <row r="6351" spans="1:1" x14ac:dyDescent="0.25">
      <c r="A6351" s="101"/>
    </row>
    <row r="6352" spans="1:1" x14ac:dyDescent="0.25">
      <c r="A6352" s="101"/>
    </row>
    <row r="6353" spans="1:1" x14ac:dyDescent="0.25">
      <c r="A6353" s="101"/>
    </row>
    <row r="6354" spans="1:1" x14ac:dyDescent="0.25">
      <c r="A6354" s="101"/>
    </row>
    <row r="6355" spans="1:1" x14ac:dyDescent="0.25">
      <c r="A6355" s="101"/>
    </row>
    <row r="6356" spans="1:1" x14ac:dyDescent="0.25">
      <c r="A6356" s="101"/>
    </row>
    <row r="6357" spans="1:1" x14ac:dyDescent="0.25">
      <c r="A6357" s="101"/>
    </row>
    <row r="6358" spans="1:1" x14ac:dyDescent="0.25">
      <c r="A6358" s="101"/>
    </row>
    <row r="6359" spans="1:1" x14ac:dyDescent="0.25">
      <c r="A6359" s="101"/>
    </row>
    <row r="6360" spans="1:1" x14ac:dyDescent="0.25">
      <c r="A6360" s="101"/>
    </row>
    <row r="6361" spans="1:1" x14ac:dyDescent="0.25">
      <c r="A6361" s="101"/>
    </row>
    <row r="6362" spans="1:1" x14ac:dyDescent="0.25">
      <c r="A6362" s="101"/>
    </row>
    <row r="6363" spans="1:1" x14ac:dyDescent="0.25">
      <c r="A6363" s="101"/>
    </row>
    <row r="6364" spans="1:1" x14ac:dyDescent="0.25">
      <c r="A6364" s="101"/>
    </row>
    <row r="6365" spans="1:1" x14ac:dyDescent="0.25">
      <c r="A6365" s="101"/>
    </row>
    <row r="6366" spans="1:1" x14ac:dyDescent="0.25">
      <c r="A6366" s="101"/>
    </row>
    <row r="6367" spans="1:1" x14ac:dyDescent="0.25">
      <c r="A6367" s="101"/>
    </row>
    <row r="6368" spans="1:1" x14ac:dyDescent="0.25">
      <c r="A6368" s="101"/>
    </row>
    <row r="6369" spans="1:1" x14ac:dyDescent="0.25">
      <c r="A6369" s="101"/>
    </row>
    <row r="6370" spans="1:1" x14ac:dyDescent="0.25">
      <c r="A6370" s="101"/>
    </row>
    <row r="6371" spans="1:1" x14ac:dyDescent="0.25">
      <c r="A6371" s="101"/>
    </row>
    <row r="6372" spans="1:1" x14ac:dyDescent="0.25">
      <c r="A6372" s="101"/>
    </row>
    <row r="6373" spans="1:1" x14ac:dyDescent="0.25">
      <c r="A6373" s="101"/>
    </row>
    <row r="6374" spans="1:1" x14ac:dyDescent="0.25">
      <c r="A6374" s="101"/>
    </row>
    <row r="6375" spans="1:1" x14ac:dyDescent="0.25">
      <c r="A6375" s="101"/>
    </row>
    <row r="6376" spans="1:1" x14ac:dyDescent="0.25">
      <c r="A6376" s="101"/>
    </row>
    <row r="6377" spans="1:1" x14ac:dyDescent="0.25">
      <c r="A6377" s="101"/>
    </row>
    <row r="6378" spans="1:1" x14ac:dyDescent="0.25">
      <c r="A6378" s="101"/>
    </row>
    <row r="6379" spans="1:1" x14ac:dyDescent="0.25">
      <c r="A6379" s="101"/>
    </row>
    <row r="6380" spans="1:1" x14ac:dyDescent="0.25">
      <c r="A6380" s="101"/>
    </row>
    <row r="6381" spans="1:1" x14ac:dyDescent="0.25">
      <c r="A6381" s="101"/>
    </row>
    <row r="6382" spans="1:1" x14ac:dyDescent="0.25">
      <c r="A6382" s="101"/>
    </row>
    <row r="6383" spans="1:1" x14ac:dyDescent="0.25">
      <c r="A6383" s="101"/>
    </row>
    <row r="6384" spans="1:1" x14ac:dyDescent="0.25">
      <c r="A6384" s="101"/>
    </row>
    <row r="6385" spans="1:1" x14ac:dyDescent="0.25">
      <c r="A6385" s="101"/>
    </row>
    <row r="6386" spans="1:1" x14ac:dyDescent="0.25">
      <c r="A6386" s="101"/>
    </row>
    <row r="6387" spans="1:1" x14ac:dyDescent="0.25">
      <c r="A6387" s="101"/>
    </row>
    <row r="6388" spans="1:1" x14ac:dyDescent="0.25">
      <c r="A6388" s="101"/>
    </row>
    <row r="6389" spans="1:1" x14ac:dyDescent="0.25">
      <c r="A6389" s="101"/>
    </row>
    <row r="6390" spans="1:1" x14ac:dyDescent="0.25">
      <c r="A6390" s="101"/>
    </row>
    <row r="6391" spans="1:1" x14ac:dyDescent="0.25">
      <c r="A6391" s="101"/>
    </row>
    <row r="6392" spans="1:1" x14ac:dyDescent="0.25">
      <c r="A6392" s="101"/>
    </row>
    <row r="6393" spans="1:1" x14ac:dyDescent="0.25">
      <c r="A6393" s="101"/>
    </row>
    <row r="6394" spans="1:1" x14ac:dyDescent="0.25">
      <c r="A6394" s="101"/>
    </row>
    <row r="6395" spans="1:1" x14ac:dyDescent="0.25">
      <c r="A6395" s="101"/>
    </row>
    <row r="6396" spans="1:1" x14ac:dyDescent="0.25">
      <c r="A6396" s="101"/>
    </row>
    <row r="6397" spans="1:1" x14ac:dyDescent="0.25">
      <c r="A6397" s="101"/>
    </row>
    <row r="6398" spans="1:1" x14ac:dyDescent="0.25">
      <c r="A6398" s="101"/>
    </row>
    <row r="6399" spans="1:1" x14ac:dyDescent="0.25">
      <c r="A6399" s="101"/>
    </row>
    <row r="6400" spans="1:1" x14ac:dyDescent="0.25">
      <c r="A6400" s="101"/>
    </row>
    <row r="6401" spans="1:1" x14ac:dyDescent="0.25">
      <c r="A6401" s="101"/>
    </row>
    <row r="6402" spans="1:1" x14ac:dyDescent="0.25">
      <c r="A6402" s="101"/>
    </row>
    <row r="6403" spans="1:1" x14ac:dyDescent="0.25">
      <c r="A6403" s="101"/>
    </row>
    <row r="6404" spans="1:1" x14ac:dyDescent="0.25">
      <c r="A6404" s="101"/>
    </row>
    <row r="6405" spans="1:1" x14ac:dyDescent="0.25">
      <c r="A6405" s="101"/>
    </row>
    <row r="6406" spans="1:1" x14ac:dyDescent="0.25">
      <c r="A6406" s="101"/>
    </row>
    <row r="6407" spans="1:1" x14ac:dyDescent="0.25">
      <c r="A6407" s="101"/>
    </row>
    <row r="6408" spans="1:1" x14ac:dyDescent="0.25">
      <c r="A6408" s="101"/>
    </row>
    <row r="6409" spans="1:1" x14ac:dyDescent="0.25">
      <c r="A6409" s="101"/>
    </row>
    <row r="6410" spans="1:1" x14ac:dyDescent="0.25">
      <c r="A6410" s="101"/>
    </row>
    <row r="6411" spans="1:1" x14ac:dyDescent="0.25">
      <c r="A6411" s="101"/>
    </row>
    <row r="6412" spans="1:1" x14ac:dyDescent="0.25">
      <c r="A6412" s="101"/>
    </row>
    <row r="6413" spans="1:1" x14ac:dyDescent="0.25">
      <c r="A6413" s="101"/>
    </row>
    <row r="6414" spans="1:1" x14ac:dyDescent="0.25">
      <c r="A6414" s="101"/>
    </row>
    <row r="6415" spans="1:1" x14ac:dyDescent="0.25">
      <c r="A6415" s="101"/>
    </row>
    <row r="6416" spans="1:1" x14ac:dyDescent="0.25">
      <c r="A6416" s="101"/>
    </row>
    <row r="6417" spans="1:1" x14ac:dyDescent="0.25">
      <c r="A6417" s="101"/>
    </row>
    <row r="6418" spans="1:1" x14ac:dyDescent="0.25">
      <c r="A6418" s="101"/>
    </row>
    <row r="6419" spans="1:1" x14ac:dyDescent="0.25">
      <c r="A6419" s="101"/>
    </row>
    <row r="6420" spans="1:1" x14ac:dyDescent="0.25">
      <c r="A6420" s="101"/>
    </row>
    <row r="6421" spans="1:1" x14ac:dyDescent="0.25">
      <c r="A6421" s="101"/>
    </row>
    <row r="6422" spans="1:1" x14ac:dyDescent="0.25">
      <c r="A6422" s="101"/>
    </row>
    <row r="6423" spans="1:1" x14ac:dyDescent="0.25">
      <c r="A6423" s="101"/>
    </row>
    <row r="6424" spans="1:1" x14ac:dyDescent="0.25">
      <c r="A6424" s="101"/>
    </row>
    <row r="6425" spans="1:1" x14ac:dyDescent="0.25">
      <c r="A6425" s="101"/>
    </row>
    <row r="6426" spans="1:1" x14ac:dyDescent="0.25">
      <c r="A6426" s="101"/>
    </row>
    <row r="6427" spans="1:1" x14ac:dyDescent="0.25">
      <c r="A6427" s="101"/>
    </row>
    <row r="6428" spans="1:1" x14ac:dyDescent="0.25">
      <c r="A6428" s="101"/>
    </row>
    <row r="6429" spans="1:1" x14ac:dyDescent="0.25">
      <c r="A6429" s="101"/>
    </row>
    <row r="6430" spans="1:1" x14ac:dyDescent="0.25">
      <c r="A6430" s="101"/>
    </row>
    <row r="6431" spans="1:1" x14ac:dyDescent="0.25">
      <c r="A6431" s="101"/>
    </row>
    <row r="6432" spans="1:1" x14ac:dyDescent="0.25">
      <c r="A6432" s="101"/>
    </row>
    <row r="6433" spans="1:1" x14ac:dyDescent="0.25">
      <c r="A6433" s="101"/>
    </row>
    <row r="6434" spans="1:1" x14ac:dyDescent="0.25">
      <c r="A6434" s="101"/>
    </row>
    <row r="6435" spans="1:1" x14ac:dyDescent="0.25">
      <c r="A6435" s="101"/>
    </row>
    <row r="6436" spans="1:1" x14ac:dyDescent="0.25">
      <c r="A6436" s="101"/>
    </row>
    <row r="6437" spans="1:1" x14ac:dyDescent="0.25">
      <c r="A6437" s="101"/>
    </row>
    <row r="6438" spans="1:1" x14ac:dyDescent="0.25">
      <c r="A6438" s="101"/>
    </row>
    <row r="6439" spans="1:1" x14ac:dyDescent="0.25">
      <c r="A6439" s="101"/>
    </row>
    <row r="6440" spans="1:1" x14ac:dyDescent="0.25">
      <c r="A6440" s="101"/>
    </row>
    <row r="6441" spans="1:1" x14ac:dyDescent="0.25">
      <c r="A6441" s="101"/>
    </row>
    <row r="6442" spans="1:1" x14ac:dyDescent="0.25">
      <c r="A6442" s="101"/>
    </row>
    <row r="6443" spans="1:1" x14ac:dyDescent="0.25">
      <c r="A6443" s="101"/>
    </row>
    <row r="6444" spans="1:1" x14ac:dyDescent="0.25">
      <c r="A6444" s="101"/>
    </row>
    <row r="6445" spans="1:1" x14ac:dyDescent="0.25">
      <c r="A6445" s="101"/>
    </row>
    <row r="6446" spans="1:1" x14ac:dyDescent="0.25">
      <c r="A6446" s="101"/>
    </row>
    <row r="6447" spans="1:1" x14ac:dyDescent="0.25">
      <c r="A6447" s="101"/>
    </row>
    <row r="6448" spans="1:1" x14ac:dyDescent="0.25">
      <c r="A6448" s="101"/>
    </row>
    <row r="6449" spans="1:1" x14ac:dyDescent="0.25">
      <c r="A6449" s="101"/>
    </row>
    <row r="6450" spans="1:1" x14ac:dyDescent="0.25">
      <c r="A6450" s="101"/>
    </row>
    <row r="6451" spans="1:1" x14ac:dyDescent="0.25">
      <c r="A6451" s="101"/>
    </row>
    <row r="6452" spans="1:1" x14ac:dyDescent="0.25">
      <c r="A6452" s="101"/>
    </row>
    <row r="6453" spans="1:1" x14ac:dyDescent="0.25">
      <c r="A6453" s="101"/>
    </row>
    <row r="6454" spans="1:1" x14ac:dyDescent="0.25">
      <c r="A6454" s="101"/>
    </row>
    <row r="6455" spans="1:1" x14ac:dyDescent="0.25">
      <c r="A6455" s="101"/>
    </row>
    <row r="6456" spans="1:1" x14ac:dyDescent="0.25">
      <c r="A6456" s="101"/>
    </row>
    <row r="6457" spans="1:1" x14ac:dyDescent="0.25">
      <c r="A6457" s="101"/>
    </row>
    <row r="6458" spans="1:1" x14ac:dyDescent="0.25">
      <c r="A6458" s="101"/>
    </row>
    <row r="6459" spans="1:1" x14ac:dyDescent="0.25">
      <c r="A6459" s="101"/>
    </row>
    <row r="6460" spans="1:1" x14ac:dyDescent="0.25">
      <c r="A6460" s="101"/>
    </row>
    <row r="6461" spans="1:1" x14ac:dyDescent="0.25">
      <c r="A6461" s="101"/>
    </row>
    <row r="6462" spans="1:1" x14ac:dyDescent="0.25">
      <c r="A6462" s="101"/>
    </row>
    <row r="6463" spans="1:1" x14ac:dyDescent="0.25">
      <c r="A6463" s="101"/>
    </row>
    <row r="6464" spans="1:1" x14ac:dyDescent="0.25">
      <c r="A6464" s="101"/>
    </row>
    <row r="6465" spans="1:1" x14ac:dyDescent="0.25">
      <c r="A6465" s="101"/>
    </row>
    <row r="6466" spans="1:1" x14ac:dyDescent="0.25">
      <c r="A6466" s="101"/>
    </row>
    <row r="6467" spans="1:1" x14ac:dyDescent="0.25">
      <c r="A6467" s="101"/>
    </row>
    <row r="6468" spans="1:1" x14ac:dyDescent="0.25">
      <c r="A6468" s="101"/>
    </row>
    <row r="6469" spans="1:1" x14ac:dyDescent="0.25">
      <c r="A6469" s="101"/>
    </row>
    <row r="6470" spans="1:1" x14ac:dyDescent="0.25">
      <c r="A6470" s="101"/>
    </row>
    <row r="6471" spans="1:1" x14ac:dyDescent="0.25">
      <c r="A6471" s="101"/>
    </row>
    <row r="6472" spans="1:1" x14ac:dyDescent="0.25">
      <c r="A6472" s="101"/>
    </row>
    <row r="6473" spans="1:1" x14ac:dyDescent="0.25">
      <c r="A6473" s="101"/>
    </row>
    <row r="6474" spans="1:1" x14ac:dyDescent="0.25">
      <c r="A6474" s="101"/>
    </row>
    <row r="6475" spans="1:1" x14ac:dyDescent="0.25">
      <c r="A6475" s="101"/>
    </row>
    <row r="6476" spans="1:1" x14ac:dyDescent="0.25">
      <c r="A6476" s="101"/>
    </row>
    <row r="6477" spans="1:1" x14ac:dyDescent="0.25">
      <c r="A6477" s="101"/>
    </row>
    <row r="6478" spans="1:1" x14ac:dyDescent="0.25">
      <c r="A6478" s="101"/>
    </row>
    <row r="6479" spans="1:1" x14ac:dyDescent="0.25">
      <c r="A6479" s="101"/>
    </row>
    <row r="6480" spans="1:1" x14ac:dyDescent="0.25">
      <c r="A6480" s="101"/>
    </row>
    <row r="6481" spans="1:1" x14ac:dyDescent="0.25">
      <c r="A6481" s="101"/>
    </row>
    <row r="6482" spans="1:1" x14ac:dyDescent="0.25">
      <c r="A6482" s="101"/>
    </row>
    <row r="6483" spans="1:1" x14ac:dyDescent="0.25">
      <c r="A6483" s="101"/>
    </row>
    <row r="6484" spans="1:1" x14ac:dyDescent="0.25">
      <c r="A6484" s="101"/>
    </row>
    <row r="6485" spans="1:1" x14ac:dyDescent="0.25">
      <c r="A6485" s="101"/>
    </row>
    <row r="6486" spans="1:1" x14ac:dyDescent="0.25">
      <c r="A6486" s="101"/>
    </row>
    <row r="6487" spans="1:1" x14ac:dyDescent="0.25">
      <c r="A6487" s="101"/>
    </row>
    <row r="6488" spans="1:1" x14ac:dyDescent="0.25">
      <c r="A6488" s="101"/>
    </row>
    <row r="6489" spans="1:1" x14ac:dyDescent="0.25">
      <c r="A6489" s="101"/>
    </row>
    <row r="6490" spans="1:1" x14ac:dyDescent="0.25">
      <c r="A6490" s="101"/>
    </row>
    <row r="6491" spans="1:1" x14ac:dyDescent="0.25">
      <c r="A6491" s="101"/>
    </row>
    <row r="6492" spans="1:1" x14ac:dyDescent="0.25">
      <c r="A6492" s="101"/>
    </row>
    <row r="6493" spans="1:1" x14ac:dyDescent="0.25">
      <c r="A6493" s="101"/>
    </row>
    <row r="6494" spans="1:1" x14ac:dyDescent="0.25">
      <c r="A6494" s="101"/>
    </row>
    <row r="6495" spans="1:1" x14ac:dyDescent="0.25">
      <c r="A6495" s="101"/>
    </row>
    <row r="6496" spans="1:1" x14ac:dyDescent="0.25">
      <c r="A6496" s="101"/>
    </row>
    <row r="6497" spans="1:1" x14ac:dyDescent="0.25">
      <c r="A6497" s="101"/>
    </row>
    <row r="6498" spans="1:1" x14ac:dyDescent="0.25">
      <c r="A6498" s="101"/>
    </row>
    <row r="6499" spans="1:1" x14ac:dyDescent="0.25">
      <c r="A6499" s="101"/>
    </row>
    <row r="6500" spans="1:1" x14ac:dyDescent="0.25">
      <c r="A6500" s="101"/>
    </row>
    <row r="6501" spans="1:1" x14ac:dyDescent="0.25">
      <c r="A6501" s="101"/>
    </row>
    <row r="6502" spans="1:1" x14ac:dyDescent="0.25">
      <c r="A6502" s="101"/>
    </row>
    <row r="6503" spans="1:1" x14ac:dyDescent="0.25">
      <c r="A6503" s="101"/>
    </row>
    <row r="6504" spans="1:1" x14ac:dyDescent="0.25">
      <c r="A6504" s="101"/>
    </row>
    <row r="6505" spans="1:1" x14ac:dyDescent="0.25">
      <c r="A6505" s="101"/>
    </row>
    <row r="6506" spans="1:1" x14ac:dyDescent="0.25">
      <c r="A6506" s="101"/>
    </row>
    <row r="6507" spans="1:1" x14ac:dyDescent="0.25">
      <c r="A6507" s="101"/>
    </row>
    <row r="6508" spans="1:1" x14ac:dyDescent="0.25">
      <c r="A6508" s="101"/>
    </row>
    <row r="6509" spans="1:1" x14ac:dyDescent="0.25">
      <c r="A6509" s="101"/>
    </row>
    <row r="6510" spans="1:1" x14ac:dyDescent="0.25">
      <c r="A6510" s="101"/>
    </row>
    <row r="6511" spans="1:1" x14ac:dyDescent="0.25">
      <c r="A6511" s="101"/>
    </row>
    <row r="6512" spans="1:1" x14ac:dyDescent="0.25">
      <c r="A6512" s="101"/>
    </row>
    <row r="6513" spans="1:1" x14ac:dyDescent="0.25">
      <c r="A6513" s="101"/>
    </row>
    <row r="6514" spans="1:1" x14ac:dyDescent="0.25">
      <c r="A6514" s="101"/>
    </row>
    <row r="6515" spans="1:1" x14ac:dyDescent="0.25">
      <c r="A6515" s="101"/>
    </row>
    <row r="6516" spans="1:1" x14ac:dyDescent="0.25">
      <c r="A6516" s="101"/>
    </row>
    <row r="6517" spans="1:1" x14ac:dyDescent="0.25">
      <c r="A6517" s="101"/>
    </row>
    <row r="6518" spans="1:1" x14ac:dyDescent="0.25">
      <c r="A6518" s="101"/>
    </row>
    <row r="6519" spans="1:1" x14ac:dyDescent="0.25">
      <c r="A6519" s="101"/>
    </row>
    <row r="6520" spans="1:1" x14ac:dyDescent="0.25">
      <c r="A6520" s="101"/>
    </row>
    <row r="6521" spans="1:1" x14ac:dyDescent="0.25">
      <c r="A6521" s="101"/>
    </row>
    <row r="6522" spans="1:1" x14ac:dyDescent="0.25">
      <c r="A6522" s="101"/>
    </row>
    <row r="6523" spans="1:1" x14ac:dyDescent="0.25">
      <c r="A6523" s="101"/>
    </row>
    <row r="6524" spans="1:1" x14ac:dyDescent="0.25">
      <c r="A6524" s="101"/>
    </row>
    <row r="6525" spans="1:1" x14ac:dyDescent="0.25">
      <c r="A6525" s="101"/>
    </row>
    <row r="6526" spans="1:1" x14ac:dyDescent="0.25">
      <c r="A6526" s="101"/>
    </row>
    <row r="6527" spans="1:1" x14ac:dyDescent="0.25">
      <c r="A6527" s="101"/>
    </row>
    <row r="6528" spans="1:1" x14ac:dyDescent="0.25">
      <c r="A6528" s="101"/>
    </row>
    <row r="6529" spans="1:1" x14ac:dyDescent="0.25">
      <c r="A6529" s="101"/>
    </row>
    <row r="6530" spans="1:1" x14ac:dyDescent="0.25">
      <c r="A6530" s="101"/>
    </row>
    <row r="6531" spans="1:1" x14ac:dyDescent="0.25">
      <c r="A6531" s="101"/>
    </row>
    <row r="6532" spans="1:1" x14ac:dyDescent="0.25">
      <c r="A6532" s="101"/>
    </row>
    <row r="6533" spans="1:1" x14ac:dyDescent="0.25">
      <c r="A6533" s="101"/>
    </row>
    <row r="6534" spans="1:1" x14ac:dyDescent="0.25">
      <c r="A6534" s="101"/>
    </row>
    <row r="6535" spans="1:1" x14ac:dyDescent="0.25">
      <c r="A6535" s="101"/>
    </row>
    <row r="6536" spans="1:1" x14ac:dyDescent="0.25">
      <c r="A6536" s="101"/>
    </row>
    <row r="6537" spans="1:1" x14ac:dyDescent="0.25">
      <c r="A6537" s="101"/>
    </row>
    <row r="6538" spans="1:1" x14ac:dyDescent="0.25">
      <c r="A6538" s="101"/>
    </row>
    <row r="6539" spans="1:1" x14ac:dyDescent="0.25">
      <c r="A6539" s="101"/>
    </row>
    <row r="6540" spans="1:1" x14ac:dyDescent="0.25">
      <c r="A6540" s="101"/>
    </row>
    <row r="6541" spans="1:1" x14ac:dyDescent="0.25">
      <c r="A6541" s="101"/>
    </row>
    <row r="6542" spans="1:1" x14ac:dyDescent="0.25">
      <c r="A6542" s="101"/>
    </row>
    <row r="6543" spans="1:1" x14ac:dyDescent="0.25">
      <c r="A6543" s="101"/>
    </row>
    <row r="6544" spans="1:1" x14ac:dyDescent="0.25">
      <c r="A6544" s="101"/>
    </row>
    <row r="6545" spans="1:1" x14ac:dyDescent="0.25">
      <c r="A6545" s="101"/>
    </row>
    <row r="6546" spans="1:1" x14ac:dyDescent="0.25">
      <c r="A6546" s="101"/>
    </row>
    <row r="6547" spans="1:1" x14ac:dyDescent="0.25">
      <c r="A6547" s="101"/>
    </row>
    <row r="6548" spans="1:1" x14ac:dyDescent="0.25">
      <c r="A6548" s="101"/>
    </row>
    <row r="6549" spans="1:1" x14ac:dyDescent="0.25">
      <c r="A6549" s="101"/>
    </row>
    <row r="6550" spans="1:1" x14ac:dyDescent="0.25">
      <c r="A6550" s="101"/>
    </row>
    <row r="6551" spans="1:1" x14ac:dyDescent="0.25">
      <c r="A6551" s="101"/>
    </row>
    <row r="6552" spans="1:1" x14ac:dyDescent="0.25">
      <c r="A6552" s="101"/>
    </row>
    <row r="6553" spans="1:1" x14ac:dyDescent="0.25">
      <c r="A6553" s="101"/>
    </row>
    <row r="6554" spans="1:1" x14ac:dyDescent="0.25">
      <c r="A6554" s="101"/>
    </row>
    <row r="6555" spans="1:1" x14ac:dyDescent="0.25">
      <c r="A6555" s="101"/>
    </row>
    <row r="6556" spans="1:1" x14ac:dyDescent="0.25">
      <c r="A6556" s="101"/>
    </row>
    <row r="6557" spans="1:1" x14ac:dyDescent="0.25">
      <c r="A6557" s="101"/>
    </row>
    <row r="6558" spans="1:1" x14ac:dyDescent="0.25">
      <c r="A6558" s="101"/>
    </row>
    <row r="6559" spans="1:1" x14ac:dyDescent="0.25">
      <c r="A6559" s="101"/>
    </row>
    <row r="6560" spans="1:1" x14ac:dyDescent="0.25">
      <c r="A6560" s="101"/>
    </row>
    <row r="6561" spans="1:1" x14ac:dyDescent="0.25">
      <c r="A6561" s="101"/>
    </row>
    <row r="6562" spans="1:1" x14ac:dyDescent="0.25">
      <c r="A6562" s="101"/>
    </row>
    <row r="6563" spans="1:1" x14ac:dyDescent="0.25">
      <c r="A6563" s="101"/>
    </row>
    <row r="6564" spans="1:1" x14ac:dyDescent="0.25">
      <c r="A6564" s="101"/>
    </row>
    <row r="6565" spans="1:1" x14ac:dyDescent="0.25">
      <c r="A6565" s="101"/>
    </row>
    <row r="6566" spans="1:1" x14ac:dyDescent="0.25">
      <c r="A6566" s="101"/>
    </row>
    <row r="6567" spans="1:1" x14ac:dyDescent="0.25">
      <c r="A6567" s="101"/>
    </row>
    <row r="6568" spans="1:1" x14ac:dyDescent="0.25">
      <c r="A6568" s="101"/>
    </row>
    <row r="6569" spans="1:1" x14ac:dyDescent="0.25">
      <c r="A6569" s="101"/>
    </row>
    <row r="6570" spans="1:1" x14ac:dyDescent="0.25">
      <c r="A6570" s="101"/>
    </row>
    <row r="6571" spans="1:1" x14ac:dyDescent="0.25">
      <c r="A6571" s="101"/>
    </row>
    <row r="6572" spans="1:1" x14ac:dyDescent="0.25">
      <c r="A6572" s="101"/>
    </row>
    <row r="6573" spans="1:1" x14ac:dyDescent="0.25">
      <c r="A6573" s="101"/>
    </row>
    <row r="6574" spans="1:1" x14ac:dyDescent="0.25">
      <c r="A6574" s="101"/>
    </row>
    <row r="6575" spans="1:1" x14ac:dyDescent="0.25">
      <c r="A6575" s="101"/>
    </row>
    <row r="6576" spans="1:1" x14ac:dyDescent="0.25">
      <c r="A6576" s="101"/>
    </row>
    <row r="6577" spans="1:1" x14ac:dyDescent="0.25">
      <c r="A6577" s="101"/>
    </row>
    <row r="6578" spans="1:1" x14ac:dyDescent="0.25">
      <c r="A6578" s="101"/>
    </row>
    <row r="6579" spans="1:1" x14ac:dyDescent="0.25">
      <c r="A6579" s="101"/>
    </row>
    <row r="6580" spans="1:1" x14ac:dyDescent="0.25">
      <c r="A6580" s="101"/>
    </row>
    <row r="6581" spans="1:1" x14ac:dyDescent="0.25">
      <c r="A6581" s="101"/>
    </row>
    <row r="6582" spans="1:1" x14ac:dyDescent="0.25">
      <c r="A6582" s="101"/>
    </row>
    <row r="6583" spans="1:1" x14ac:dyDescent="0.25">
      <c r="A6583" s="101"/>
    </row>
    <row r="6584" spans="1:1" x14ac:dyDescent="0.25">
      <c r="A6584" s="101"/>
    </row>
    <row r="6585" spans="1:1" x14ac:dyDescent="0.25">
      <c r="A6585" s="101"/>
    </row>
    <row r="6586" spans="1:1" x14ac:dyDescent="0.25">
      <c r="A6586" s="101"/>
    </row>
    <row r="6587" spans="1:1" x14ac:dyDescent="0.25">
      <c r="A6587" s="101"/>
    </row>
    <row r="6588" spans="1:1" x14ac:dyDescent="0.25">
      <c r="A6588" s="101"/>
    </row>
    <row r="6589" spans="1:1" x14ac:dyDescent="0.25">
      <c r="A6589" s="101"/>
    </row>
    <row r="6590" spans="1:1" x14ac:dyDescent="0.25">
      <c r="A6590" s="101"/>
    </row>
    <row r="6591" spans="1:1" x14ac:dyDescent="0.25">
      <c r="A6591" s="101"/>
    </row>
    <row r="6592" spans="1:1" x14ac:dyDescent="0.25">
      <c r="A6592" s="101"/>
    </row>
    <row r="6593" spans="1:1" x14ac:dyDescent="0.25">
      <c r="A6593" s="101"/>
    </row>
    <row r="6594" spans="1:1" x14ac:dyDescent="0.25">
      <c r="A6594" s="101"/>
    </row>
    <row r="6595" spans="1:1" x14ac:dyDescent="0.25">
      <c r="A6595" s="101"/>
    </row>
    <row r="6596" spans="1:1" x14ac:dyDescent="0.25">
      <c r="A6596" s="101"/>
    </row>
    <row r="6597" spans="1:1" x14ac:dyDescent="0.25">
      <c r="A6597" s="101"/>
    </row>
    <row r="6598" spans="1:1" x14ac:dyDescent="0.25">
      <c r="A6598" s="101"/>
    </row>
    <row r="6599" spans="1:1" x14ac:dyDescent="0.25">
      <c r="A6599" s="101"/>
    </row>
    <row r="6600" spans="1:1" x14ac:dyDescent="0.25">
      <c r="A6600" s="101"/>
    </row>
    <row r="6601" spans="1:1" x14ac:dyDescent="0.25">
      <c r="A6601" s="101"/>
    </row>
    <row r="6602" spans="1:1" x14ac:dyDescent="0.25">
      <c r="A6602" s="101"/>
    </row>
    <row r="6603" spans="1:1" x14ac:dyDescent="0.25">
      <c r="A6603" s="101"/>
    </row>
    <row r="6604" spans="1:1" x14ac:dyDescent="0.25">
      <c r="A6604" s="101"/>
    </row>
    <row r="6605" spans="1:1" x14ac:dyDescent="0.25">
      <c r="A6605" s="101"/>
    </row>
    <row r="6606" spans="1:1" x14ac:dyDescent="0.25">
      <c r="A6606" s="101"/>
    </row>
    <row r="6607" spans="1:1" x14ac:dyDescent="0.25">
      <c r="A6607" s="101"/>
    </row>
    <row r="6608" spans="1:1" x14ac:dyDescent="0.25">
      <c r="A6608" s="101"/>
    </row>
    <row r="6609" spans="1:1" x14ac:dyDescent="0.25">
      <c r="A6609" s="101"/>
    </row>
    <row r="6610" spans="1:1" x14ac:dyDescent="0.25">
      <c r="A6610" s="101"/>
    </row>
    <row r="6611" spans="1:1" x14ac:dyDescent="0.25">
      <c r="A6611" s="101"/>
    </row>
    <row r="6612" spans="1:1" x14ac:dyDescent="0.25">
      <c r="A6612" s="101"/>
    </row>
    <row r="6613" spans="1:1" x14ac:dyDescent="0.25">
      <c r="A6613" s="101"/>
    </row>
    <row r="6614" spans="1:1" x14ac:dyDescent="0.25">
      <c r="A6614" s="101"/>
    </row>
    <row r="6615" spans="1:1" x14ac:dyDescent="0.25">
      <c r="A6615" s="101"/>
    </row>
    <row r="6616" spans="1:1" x14ac:dyDescent="0.25">
      <c r="A6616" s="101"/>
    </row>
    <row r="6617" spans="1:1" x14ac:dyDescent="0.25">
      <c r="A6617" s="101"/>
    </row>
    <row r="6618" spans="1:1" x14ac:dyDescent="0.25">
      <c r="A6618" s="101"/>
    </row>
    <row r="6619" spans="1:1" x14ac:dyDescent="0.25">
      <c r="A6619" s="101"/>
    </row>
    <row r="6620" spans="1:1" x14ac:dyDescent="0.25">
      <c r="A6620" s="101"/>
    </row>
    <row r="6621" spans="1:1" x14ac:dyDescent="0.25">
      <c r="A6621" s="101"/>
    </row>
    <row r="6622" spans="1:1" x14ac:dyDescent="0.25">
      <c r="A6622" s="101"/>
    </row>
    <row r="6623" spans="1:1" x14ac:dyDescent="0.25">
      <c r="A6623" s="101"/>
    </row>
    <row r="6624" spans="1:1" x14ac:dyDescent="0.25">
      <c r="A6624" s="101"/>
    </row>
    <row r="6625" spans="1:1" x14ac:dyDescent="0.25">
      <c r="A6625" s="101"/>
    </row>
    <row r="6626" spans="1:1" x14ac:dyDescent="0.25">
      <c r="A6626" s="101"/>
    </row>
    <row r="6627" spans="1:1" x14ac:dyDescent="0.25">
      <c r="A6627" s="101"/>
    </row>
    <row r="6628" spans="1:1" x14ac:dyDescent="0.25">
      <c r="A6628" s="101"/>
    </row>
    <row r="6629" spans="1:1" x14ac:dyDescent="0.25">
      <c r="A6629" s="101"/>
    </row>
    <row r="6630" spans="1:1" x14ac:dyDescent="0.25">
      <c r="A6630" s="101"/>
    </row>
    <row r="6631" spans="1:1" x14ac:dyDescent="0.25">
      <c r="A6631" s="101"/>
    </row>
    <row r="6632" spans="1:1" x14ac:dyDescent="0.25">
      <c r="A6632" s="101"/>
    </row>
    <row r="6633" spans="1:1" x14ac:dyDescent="0.25">
      <c r="A6633" s="101"/>
    </row>
    <row r="6634" spans="1:1" x14ac:dyDescent="0.25">
      <c r="A6634" s="101"/>
    </row>
    <row r="6635" spans="1:1" x14ac:dyDescent="0.25">
      <c r="A6635" s="101"/>
    </row>
    <row r="6636" spans="1:1" x14ac:dyDescent="0.25">
      <c r="A6636" s="101"/>
    </row>
    <row r="6637" spans="1:1" x14ac:dyDescent="0.25">
      <c r="A6637" s="101"/>
    </row>
    <row r="6638" spans="1:1" x14ac:dyDescent="0.25">
      <c r="A6638" s="101"/>
    </row>
    <row r="6639" spans="1:1" x14ac:dyDescent="0.25">
      <c r="A6639" s="101"/>
    </row>
    <row r="6640" spans="1:1" x14ac:dyDescent="0.25">
      <c r="A6640" s="101"/>
    </row>
    <row r="6641" spans="1:1" x14ac:dyDescent="0.25">
      <c r="A6641" s="101"/>
    </row>
    <row r="6642" spans="1:1" x14ac:dyDescent="0.25">
      <c r="A6642" s="101"/>
    </row>
    <row r="6643" spans="1:1" x14ac:dyDescent="0.25">
      <c r="A6643" s="101"/>
    </row>
    <row r="6644" spans="1:1" x14ac:dyDescent="0.25">
      <c r="A6644" s="101"/>
    </row>
    <row r="6645" spans="1:1" x14ac:dyDescent="0.25">
      <c r="A6645" s="101"/>
    </row>
    <row r="6646" spans="1:1" x14ac:dyDescent="0.25">
      <c r="A6646" s="101"/>
    </row>
    <row r="6647" spans="1:1" x14ac:dyDescent="0.25">
      <c r="A6647" s="101"/>
    </row>
    <row r="6648" spans="1:1" x14ac:dyDescent="0.25">
      <c r="A6648" s="101"/>
    </row>
    <row r="6649" spans="1:1" x14ac:dyDescent="0.25">
      <c r="A6649" s="101"/>
    </row>
    <row r="6650" spans="1:1" x14ac:dyDescent="0.25">
      <c r="A6650" s="101"/>
    </row>
    <row r="6651" spans="1:1" x14ac:dyDescent="0.25">
      <c r="A6651" s="101"/>
    </row>
    <row r="6652" spans="1:1" x14ac:dyDescent="0.25">
      <c r="A6652" s="101"/>
    </row>
    <row r="6653" spans="1:1" x14ac:dyDescent="0.25">
      <c r="A6653" s="101"/>
    </row>
    <row r="6654" spans="1:1" x14ac:dyDescent="0.25">
      <c r="A6654" s="101"/>
    </row>
    <row r="6655" spans="1:1" x14ac:dyDescent="0.25">
      <c r="A6655" s="101"/>
    </row>
    <row r="6656" spans="1:1" x14ac:dyDescent="0.25">
      <c r="A6656" s="101"/>
    </row>
    <row r="6657" spans="1:1" x14ac:dyDescent="0.25">
      <c r="A6657" s="101"/>
    </row>
    <row r="6658" spans="1:1" x14ac:dyDescent="0.25">
      <c r="A6658" s="101"/>
    </row>
    <row r="6659" spans="1:1" x14ac:dyDescent="0.25">
      <c r="A6659" s="101"/>
    </row>
    <row r="6660" spans="1:1" x14ac:dyDescent="0.25">
      <c r="A6660" s="101"/>
    </row>
    <row r="6661" spans="1:1" x14ac:dyDescent="0.25">
      <c r="A6661" s="101"/>
    </row>
    <row r="6662" spans="1:1" x14ac:dyDescent="0.25">
      <c r="A6662" s="101"/>
    </row>
    <row r="6663" spans="1:1" x14ac:dyDescent="0.25">
      <c r="A6663" s="101"/>
    </row>
    <row r="6664" spans="1:1" x14ac:dyDescent="0.25">
      <c r="A6664" s="101"/>
    </row>
    <row r="6665" spans="1:1" x14ac:dyDescent="0.25">
      <c r="A6665" s="101"/>
    </row>
    <row r="6666" spans="1:1" x14ac:dyDescent="0.25">
      <c r="A6666" s="101"/>
    </row>
    <row r="6667" spans="1:1" x14ac:dyDescent="0.25">
      <c r="A6667" s="101"/>
    </row>
    <row r="6668" spans="1:1" x14ac:dyDescent="0.25">
      <c r="A6668" s="101"/>
    </row>
    <row r="6669" spans="1:1" x14ac:dyDescent="0.25">
      <c r="A6669" s="101"/>
    </row>
    <row r="6670" spans="1:1" x14ac:dyDescent="0.25">
      <c r="A6670" s="101"/>
    </row>
    <row r="6671" spans="1:1" x14ac:dyDescent="0.25">
      <c r="A6671" s="101"/>
    </row>
    <row r="6672" spans="1:1" x14ac:dyDescent="0.25">
      <c r="A6672" s="101"/>
    </row>
    <row r="6673" spans="1:1" x14ac:dyDescent="0.25">
      <c r="A6673" s="101"/>
    </row>
    <row r="6674" spans="1:1" x14ac:dyDescent="0.25">
      <c r="A6674" s="101"/>
    </row>
    <row r="6675" spans="1:1" x14ac:dyDescent="0.25">
      <c r="A6675" s="101"/>
    </row>
    <row r="6676" spans="1:1" x14ac:dyDescent="0.25">
      <c r="A6676" s="101"/>
    </row>
    <row r="6677" spans="1:1" x14ac:dyDescent="0.25">
      <c r="A6677" s="101"/>
    </row>
    <row r="6678" spans="1:1" x14ac:dyDescent="0.25">
      <c r="A6678" s="101"/>
    </row>
    <row r="6679" spans="1:1" x14ac:dyDescent="0.25">
      <c r="A6679" s="101"/>
    </row>
    <row r="6680" spans="1:1" x14ac:dyDescent="0.25">
      <c r="A6680" s="101"/>
    </row>
    <row r="6681" spans="1:1" x14ac:dyDescent="0.25">
      <c r="A6681" s="101"/>
    </row>
    <row r="6682" spans="1:1" x14ac:dyDescent="0.25">
      <c r="A6682" s="101"/>
    </row>
    <row r="6683" spans="1:1" x14ac:dyDescent="0.25">
      <c r="A6683" s="101"/>
    </row>
    <row r="6684" spans="1:1" x14ac:dyDescent="0.25">
      <c r="A6684" s="101"/>
    </row>
    <row r="6685" spans="1:1" x14ac:dyDescent="0.25">
      <c r="A6685" s="101"/>
    </row>
    <row r="6686" spans="1:1" x14ac:dyDescent="0.25">
      <c r="A6686" s="101"/>
    </row>
    <row r="6687" spans="1:1" x14ac:dyDescent="0.25">
      <c r="A6687" s="101"/>
    </row>
    <row r="6688" spans="1:1" x14ac:dyDescent="0.25">
      <c r="A6688" s="101"/>
    </row>
    <row r="6689" spans="1:1" x14ac:dyDescent="0.25">
      <c r="A6689" s="101"/>
    </row>
    <row r="6690" spans="1:1" x14ac:dyDescent="0.25">
      <c r="A6690" s="101"/>
    </row>
    <row r="6691" spans="1:1" x14ac:dyDescent="0.25">
      <c r="A6691" s="101"/>
    </row>
    <row r="6692" spans="1:1" x14ac:dyDescent="0.25">
      <c r="A6692" s="101"/>
    </row>
    <row r="6693" spans="1:1" x14ac:dyDescent="0.25">
      <c r="A6693" s="101"/>
    </row>
    <row r="6694" spans="1:1" x14ac:dyDescent="0.25">
      <c r="A6694" s="101"/>
    </row>
    <row r="6695" spans="1:1" x14ac:dyDescent="0.25">
      <c r="A6695" s="101"/>
    </row>
    <row r="6696" spans="1:1" x14ac:dyDescent="0.25">
      <c r="A6696" s="101"/>
    </row>
    <row r="6697" spans="1:1" x14ac:dyDescent="0.25">
      <c r="A6697" s="101"/>
    </row>
    <row r="6698" spans="1:1" x14ac:dyDescent="0.25">
      <c r="A6698" s="101"/>
    </row>
    <row r="6699" spans="1:1" x14ac:dyDescent="0.25">
      <c r="A6699" s="101"/>
    </row>
    <row r="6700" spans="1:1" x14ac:dyDescent="0.25">
      <c r="A6700" s="101"/>
    </row>
    <row r="6701" spans="1:1" x14ac:dyDescent="0.25">
      <c r="A6701" s="101"/>
    </row>
    <row r="6702" spans="1:1" x14ac:dyDescent="0.25">
      <c r="A6702" s="101"/>
    </row>
    <row r="6703" spans="1:1" x14ac:dyDescent="0.25">
      <c r="A6703" s="101"/>
    </row>
    <row r="6704" spans="1:1" x14ac:dyDescent="0.25">
      <c r="A6704" s="101"/>
    </row>
    <row r="6705" spans="1:1" x14ac:dyDescent="0.25">
      <c r="A6705" s="101"/>
    </row>
    <row r="6706" spans="1:1" x14ac:dyDescent="0.25">
      <c r="A6706" s="101"/>
    </row>
    <row r="6707" spans="1:1" x14ac:dyDescent="0.25">
      <c r="A6707" s="101"/>
    </row>
    <row r="6708" spans="1:1" x14ac:dyDescent="0.25">
      <c r="A6708" s="101"/>
    </row>
    <row r="6709" spans="1:1" x14ac:dyDescent="0.25">
      <c r="A6709" s="101"/>
    </row>
    <row r="6710" spans="1:1" x14ac:dyDescent="0.25">
      <c r="A6710" s="101"/>
    </row>
    <row r="6711" spans="1:1" x14ac:dyDescent="0.25">
      <c r="A6711" s="101"/>
    </row>
    <row r="6712" spans="1:1" x14ac:dyDescent="0.25">
      <c r="A6712" s="101"/>
    </row>
    <row r="6713" spans="1:1" x14ac:dyDescent="0.25">
      <c r="A6713" s="101"/>
    </row>
    <row r="6714" spans="1:1" x14ac:dyDescent="0.25">
      <c r="A6714" s="101"/>
    </row>
    <row r="6715" spans="1:1" x14ac:dyDescent="0.25">
      <c r="A6715" s="101"/>
    </row>
    <row r="6716" spans="1:1" x14ac:dyDescent="0.25">
      <c r="A6716" s="101"/>
    </row>
    <row r="6717" spans="1:1" x14ac:dyDescent="0.25">
      <c r="A6717" s="101"/>
    </row>
    <row r="6718" spans="1:1" x14ac:dyDescent="0.25">
      <c r="A6718" s="101"/>
    </row>
    <row r="6719" spans="1:1" x14ac:dyDescent="0.25">
      <c r="A6719" s="101"/>
    </row>
    <row r="6720" spans="1:1" x14ac:dyDescent="0.25">
      <c r="A6720" s="101"/>
    </row>
    <row r="6721" spans="1:1" x14ac:dyDescent="0.25">
      <c r="A6721" s="101"/>
    </row>
    <row r="6722" spans="1:1" x14ac:dyDescent="0.25">
      <c r="A6722" s="101"/>
    </row>
    <row r="6723" spans="1:1" x14ac:dyDescent="0.25">
      <c r="A6723" s="101"/>
    </row>
    <row r="6724" spans="1:1" x14ac:dyDescent="0.25">
      <c r="A6724" s="101"/>
    </row>
    <row r="6725" spans="1:1" x14ac:dyDescent="0.25">
      <c r="A6725" s="101"/>
    </row>
    <row r="6726" spans="1:1" x14ac:dyDescent="0.25">
      <c r="A6726" s="101"/>
    </row>
    <row r="6727" spans="1:1" x14ac:dyDescent="0.25">
      <c r="A6727" s="101"/>
    </row>
    <row r="6728" spans="1:1" x14ac:dyDescent="0.25">
      <c r="A6728" s="101"/>
    </row>
    <row r="6729" spans="1:1" x14ac:dyDescent="0.25">
      <c r="A6729" s="101"/>
    </row>
    <row r="6730" spans="1:1" x14ac:dyDescent="0.25">
      <c r="A6730" s="101"/>
    </row>
    <row r="6731" spans="1:1" x14ac:dyDescent="0.25">
      <c r="A6731" s="101"/>
    </row>
    <row r="6732" spans="1:1" x14ac:dyDescent="0.25">
      <c r="A6732" s="101"/>
    </row>
    <row r="6733" spans="1:1" x14ac:dyDescent="0.25">
      <c r="A6733" s="101"/>
    </row>
    <row r="6734" spans="1:1" x14ac:dyDescent="0.25">
      <c r="A6734" s="101"/>
    </row>
    <row r="6735" spans="1:1" x14ac:dyDescent="0.25">
      <c r="A6735" s="101"/>
    </row>
    <row r="6736" spans="1:1" x14ac:dyDescent="0.25">
      <c r="A6736" s="101"/>
    </row>
    <row r="6737" spans="1:1" x14ac:dyDescent="0.25">
      <c r="A6737" s="101"/>
    </row>
    <row r="6738" spans="1:1" x14ac:dyDescent="0.25">
      <c r="A6738" s="101"/>
    </row>
    <row r="6739" spans="1:1" x14ac:dyDescent="0.25">
      <c r="A6739" s="101"/>
    </row>
    <row r="6740" spans="1:1" x14ac:dyDescent="0.25">
      <c r="A6740" s="101"/>
    </row>
    <row r="6741" spans="1:1" x14ac:dyDescent="0.25">
      <c r="A6741" s="101"/>
    </row>
    <row r="6742" spans="1:1" x14ac:dyDescent="0.25">
      <c r="A6742" s="101"/>
    </row>
    <row r="6743" spans="1:1" x14ac:dyDescent="0.25">
      <c r="A6743" s="101"/>
    </row>
    <row r="6744" spans="1:1" x14ac:dyDescent="0.25">
      <c r="A6744" s="101"/>
    </row>
    <row r="6745" spans="1:1" x14ac:dyDescent="0.25">
      <c r="A6745" s="101"/>
    </row>
    <row r="6746" spans="1:1" x14ac:dyDescent="0.25">
      <c r="A6746" s="101"/>
    </row>
    <row r="6747" spans="1:1" x14ac:dyDescent="0.25">
      <c r="A6747" s="101"/>
    </row>
    <row r="6748" spans="1:1" x14ac:dyDescent="0.25">
      <c r="A6748" s="101"/>
    </row>
    <row r="6749" spans="1:1" x14ac:dyDescent="0.25">
      <c r="A6749" s="101"/>
    </row>
    <row r="6750" spans="1:1" x14ac:dyDescent="0.25">
      <c r="A6750" s="101"/>
    </row>
    <row r="6751" spans="1:1" x14ac:dyDescent="0.25">
      <c r="A6751" s="101"/>
    </row>
    <row r="6752" spans="1:1" x14ac:dyDescent="0.25">
      <c r="A6752" s="101"/>
    </row>
    <row r="6753" spans="1:1" x14ac:dyDescent="0.25">
      <c r="A6753" s="101"/>
    </row>
    <row r="6754" spans="1:1" x14ac:dyDescent="0.25">
      <c r="A6754" s="101"/>
    </row>
    <row r="6755" spans="1:1" x14ac:dyDescent="0.25">
      <c r="A6755" s="101"/>
    </row>
    <row r="6756" spans="1:1" x14ac:dyDescent="0.25">
      <c r="A6756" s="101"/>
    </row>
    <row r="6757" spans="1:1" x14ac:dyDescent="0.25">
      <c r="A6757" s="101"/>
    </row>
    <row r="6758" spans="1:1" x14ac:dyDescent="0.25">
      <c r="A6758" s="101"/>
    </row>
    <row r="6759" spans="1:1" x14ac:dyDescent="0.25">
      <c r="A6759" s="101"/>
    </row>
    <row r="6760" spans="1:1" x14ac:dyDescent="0.25">
      <c r="A6760" s="101"/>
    </row>
    <row r="6761" spans="1:1" x14ac:dyDescent="0.25">
      <c r="A6761" s="101"/>
    </row>
    <row r="6762" spans="1:1" x14ac:dyDescent="0.25">
      <c r="A6762" s="101"/>
    </row>
    <row r="6763" spans="1:1" x14ac:dyDescent="0.25">
      <c r="A6763" s="101"/>
    </row>
    <row r="6764" spans="1:1" x14ac:dyDescent="0.25">
      <c r="A6764" s="101"/>
    </row>
    <row r="6765" spans="1:1" x14ac:dyDescent="0.25">
      <c r="A6765" s="101"/>
    </row>
    <row r="6766" spans="1:1" x14ac:dyDescent="0.25">
      <c r="A6766" s="101"/>
    </row>
    <row r="6767" spans="1:1" x14ac:dyDescent="0.25">
      <c r="A6767" s="101"/>
    </row>
    <row r="6768" spans="1:1" x14ac:dyDescent="0.25">
      <c r="A6768" s="101"/>
    </row>
    <row r="6769" spans="1:1" x14ac:dyDescent="0.25">
      <c r="A6769" s="101"/>
    </row>
    <row r="6770" spans="1:1" x14ac:dyDescent="0.25">
      <c r="A6770" s="101"/>
    </row>
    <row r="6771" spans="1:1" x14ac:dyDescent="0.25">
      <c r="A6771" s="101"/>
    </row>
    <row r="6772" spans="1:1" x14ac:dyDescent="0.25">
      <c r="A6772" s="101"/>
    </row>
    <row r="6773" spans="1:1" x14ac:dyDescent="0.25">
      <c r="A6773" s="101"/>
    </row>
    <row r="6774" spans="1:1" x14ac:dyDescent="0.25">
      <c r="A6774" s="101"/>
    </row>
    <row r="6775" spans="1:1" x14ac:dyDescent="0.25">
      <c r="A6775" s="101"/>
    </row>
    <row r="6776" spans="1:1" x14ac:dyDescent="0.25">
      <c r="A6776" s="101"/>
    </row>
    <row r="6777" spans="1:1" x14ac:dyDescent="0.25">
      <c r="A6777" s="101"/>
    </row>
    <row r="6778" spans="1:1" x14ac:dyDescent="0.25">
      <c r="A6778" s="101"/>
    </row>
    <row r="6779" spans="1:1" x14ac:dyDescent="0.25">
      <c r="A6779" s="101"/>
    </row>
    <row r="6780" spans="1:1" x14ac:dyDescent="0.25">
      <c r="A6780" s="101"/>
    </row>
    <row r="6781" spans="1:1" x14ac:dyDescent="0.25">
      <c r="A6781" s="101"/>
    </row>
    <row r="6782" spans="1:1" x14ac:dyDescent="0.25">
      <c r="A6782" s="101"/>
    </row>
    <row r="6783" spans="1:1" x14ac:dyDescent="0.25">
      <c r="A6783" s="101"/>
    </row>
    <row r="6784" spans="1:1" x14ac:dyDescent="0.25">
      <c r="A6784" s="101"/>
    </row>
    <row r="6785" spans="1:1" x14ac:dyDescent="0.25">
      <c r="A6785" s="101"/>
    </row>
    <row r="6786" spans="1:1" x14ac:dyDescent="0.25">
      <c r="A6786" s="101"/>
    </row>
    <row r="6787" spans="1:1" x14ac:dyDescent="0.25">
      <c r="A6787" s="101"/>
    </row>
    <row r="6788" spans="1:1" x14ac:dyDescent="0.25">
      <c r="A6788" s="101"/>
    </row>
    <row r="6789" spans="1:1" x14ac:dyDescent="0.25">
      <c r="A6789" s="101"/>
    </row>
    <row r="6790" spans="1:1" x14ac:dyDescent="0.25">
      <c r="A6790" s="101"/>
    </row>
    <row r="6791" spans="1:1" x14ac:dyDescent="0.25">
      <c r="A6791" s="101"/>
    </row>
    <row r="6792" spans="1:1" x14ac:dyDescent="0.25">
      <c r="A6792" s="101"/>
    </row>
    <row r="6793" spans="1:1" x14ac:dyDescent="0.25">
      <c r="A6793" s="101"/>
    </row>
    <row r="6794" spans="1:1" x14ac:dyDescent="0.25">
      <c r="A6794" s="101"/>
    </row>
    <row r="6795" spans="1:1" x14ac:dyDescent="0.25">
      <c r="A6795" s="101"/>
    </row>
    <row r="6796" spans="1:1" x14ac:dyDescent="0.25">
      <c r="A6796" s="101"/>
    </row>
    <row r="6797" spans="1:1" x14ac:dyDescent="0.25">
      <c r="A6797" s="101"/>
    </row>
    <row r="6798" spans="1:1" x14ac:dyDescent="0.25">
      <c r="A6798" s="101"/>
    </row>
    <row r="6799" spans="1:1" x14ac:dyDescent="0.25">
      <c r="A6799" s="101"/>
    </row>
    <row r="6800" spans="1:1" x14ac:dyDescent="0.25">
      <c r="A6800" s="101"/>
    </row>
    <row r="6801" spans="1:1" x14ac:dyDescent="0.25">
      <c r="A6801" s="101"/>
    </row>
    <row r="6802" spans="1:1" x14ac:dyDescent="0.25">
      <c r="A6802" s="101"/>
    </row>
    <row r="6803" spans="1:1" x14ac:dyDescent="0.25">
      <c r="A6803" s="101"/>
    </row>
    <row r="6804" spans="1:1" x14ac:dyDescent="0.25">
      <c r="A6804" s="101"/>
    </row>
    <row r="6805" spans="1:1" x14ac:dyDescent="0.25">
      <c r="A6805" s="101"/>
    </row>
    <row r="6806" spans="1:1" x14ac:dyDescent="0.25">
      <c r="A6806" s="101"/>
    </row>
    <row r="6807" spans="1:1" x14ac:dyDescent="0.25">
      <c r="A6807" s="101"/>
    </row>
    <row r="6808" spans="1:1" x14ac:dyDescent="0.25">
      <c r="A6808" s="101"/>
    </row>
    <row r="6809" spans="1:1" x14ac:dyDescent="0.25">
      <c r="A6809" s="101"/>
    </row>
    <row r="6810" spans="1:1" x14ac:dyDescent="0.25">
      <c r="A6810" s="101"/>
    </row>
    <row r="6811" spans="1:1" x14ac:dyDescent="0.25">
      <c r="A6811" s="101"/>
    </row>
    <row r="6812" spans="1:1" x14ac:dyDescent="0.25">
      <c r="A6812" s="101"/>
    </row>
    <row r="6813" spans="1:1" x14ac:dyDescent="0.25">
      <c r="A6813" s="101"/>
    </row>
    <row r="6814" spans="1:1" x14ac:dyDescent="0.25">
      <c r="A6814" s="101"/>
    </row>
    <row r="6815" spans="1:1" x14ac:dyDescent="0.25">
      <c r="A6815" s="101"/>
    </row>
    <row r="6816" spans="1:1" x14ac:dyDescent="0.25">
      <c r="A6816" s="101"/>
    </row>
    <row r="6817" spans="1:1" x14ac:dyDescent="0.25">
      <c r="A6817" s="101"/>
    </row>
    <row r="6818" spans="1:1" x14ac:dyDescent="0.25">
      <c r="A6818" s="101"/>
    </row>
    <row r="6819" spans="1:1" x14ac:dyDescent="0.25">
      <c r="A6819" s="101"/>
    </row>
    <row r="6820" spans="1:1" x14ac:dyDescent="0.25">
      <c r="A6820" s="101"/>
    </row>
    <row r="6821" spans="1:1" x14ac:dyDescent="0.25">
      <c r="A6821" s="101"/>
    </row>
    <row r="6822" spans="1:1" x14ac:dyDescent="0.25">
      <c r="A6822" s="101"/>
    </row>
    <row r="6823" spans="1:1" x14ac:dyDescent="0.25">
      <c r="A6823" s="101"/>
    </row>
    <row r="6824" spans="1:1" x14ac:dyDescent="0.25">
      <c r="A6824" s="101"/>
    </row>
    <row r="6825" spans="1:1" x14ac:dyDescent="0.25">
      <c r="A6825" s="101"/>
    </row>
    <row r="6826" spans="1:1" x14ac:dyDescent="0.25">
      <c r="A6826" s="101"/>
    </row>
    <row r="6827" spans="1:1" x14ac:dyDescent="0.25">
      <c r="A6827" s="101"/>
    </row>
    <row r="6828" spans="1:1" x14ac:dyDescent="0.25">
      <c r="A6828" s="101"/>
    </row>
    <row r="6829" spans="1:1" x14ac:dyDescent="0.25">
      <c r="A6829" s="101"/>
    </row>
    <row r="6830" spans="1:1" x14ac:dyDescent="0.25">
      <c r="A6830" s="101"/>
    </row>
    <row r="6831" spans="1:1" x14ac:dyDescent="0.25">
      <c r="A6831" s="101"/>
    </row>
    <row r="6832" spans="1:1" x14ac:dyDescent="0.25">
      <c r="A6832" s="101"/>
    </row>
    <row r="6833" spans="1:1" x14ac:dyDescent="0.25">
      <c r="A6833" s="101"/>
    </row>
    <row r="6834" spans="1:1" x14ac:dyDescent="0.25">
      <c r="A6834" s="101"/>
    </row>
    <row r="6835" spans="1:1" x14ac:dyDescent="0.25">
      <c r="A6835" s="101"/>
    </row>
    <row r="6836" spans="1:1" x14ac:dyDescent="0.25">
      <c r="A6836" s="101"/>
    </row>
    <row r="6837" spans="1:1" x14ac:dyDescent="0.25">
      <c r="A6837" s="101"/>
    </row>
    <row r="6838" spans="1:1" x14ac:dyDescent="0.25">
      <c r="A6838" s="101"/>
    </row>
    <row r="6839" spans="1:1" x14ac:dyDescent="0.25">
      <c r="A6839" s="101"/>
    </row>
    <row r="6840" spans="1:1" x14ac:dyDescent="0.25">
      <c r="A6840" s="101"/>
    </row>
    <row r="6841" spans="1:1" x14ac:dyDescent="0.25">
      <c r="A6841" s="101"/>
    </row>
    <row r="6842" spans="1:1" x14ac:dyDescent="0.25">
      <c r="A6842" s="101"/>
    </row>
    <row r="6843" spans="1:1" x14ac:dyDescent="0.25">
      <c r="A6843" s="101"/>
    </row>
    <row r="6844" spans="1:1" x14ac:dyDescent="0.25">
      <c r="A6844" s="101"/>
    </row>
    <row r="6845" spans="1:1" x14ac:dyDescent="0.25">
      <c r="A6845" s="101"/>
    </row>
    <row r="6846" spans="1:1" x14ac:dyDescent="0.25">
      <c r="A6846" s="101"/>
    </row>
    <row r="6847" spans="1:1" x14ac:dyDescent="0.25">
      <c r="A6847" s="101"/>
    </row>
    <row r="6848" spans="1:1" x14ac:dyDescent="0.25">
      <c r="A6848" s="101"/>
    </row>
    <row r="6849" spans="1:1" x14ac:dyDescent="0.25">
      <c r="A6849" s="101"/>
    </row>
    <row r="6850" spans="1:1" x14ac:dyDescent="0.25">
      <c r="A6850" s="101"/>
    </row>
    <row r="6851" spans="1:1" x14ac:dyDescent="0.25">
      <c r="A6851" s="101"/>
    </row>
    <row r="6852" spans="1:1" x14ac:dyDescent="0.25">
      <c r="A6852" s="101"/>
    </row>
    <row r="6853" spans="1:1" x14ac:dyDescent="0.25">
      <c r="A6853" s="101"/>
    </row>
    <row r="6854" spans="1:1" x14ac:dyDescent="0.25">
      <c r="A6854" s="101"/>
    </row>
    <row r="6855" spans="1:1" x14ac:dyDescent="0.25">
      <c r="A6855" s="101"/>
    </row>
    <row r="6856" spans="1:1" x14ac:dyDescent="0.25">
      <c r="A6856" s="101"/>
    </row>
    <row r="6857" spans="1:1" x14ac:dyDescent="0.25">
      <c r="A6857" s="101"/>
    </row>
    <row r="6858" spans="1:1" x14ac:dyDescent="0.25">
      <c r="A6858" s="101"/>
    </row>
    <row r="6859" spans="1:1" x14ac:dyDescent="0.25">
      <c r="A6859" s="101"/>
    </row>
    <row r="6860" spans="1:1" x14ac:dyDescent="0.25">
      <c r="A6860" s="101"/>
    </row>
    <row r="6861" spans="1:1" x14ac:dyDescent="0.25">
      <c r="A6861" s="101"/>
    </row>
    <row r="6862" spans="1:1" x14ac:dyDescent="0.25">
      <c r="A6862" s="101"/>
    </row>
    <row r="6863" spans="1:1" x14ac:dyDescent="0.25">
      <c r="A6863" s="101"/>
    </row>
    <row r="6864" spans="1:1" x14ac:dyDescent="0.25">
      <c r="A6864" s="101"/>
    </row>
    <row r="6865" spans="1:1" x14ac:dyDescent="0.25">
      <c r="A6865" s="101"/>
    </row>
    <row r="6866" spans="1:1" x14ac:dyDescent="0.25">
      <c r="A6866" s="101"/>
    </row>
    <row r="6867" spans="1:1" x14ac:dyDescent="0.25">
      <c r="A6867" s="101"/>
    </row>
    <row r="6868" spans="1:1" x14ac:dyDescent="0.25">
      <c r="A6868" s="101"/>
    </row>
    <row r="6869" spans="1:1" x14ac:dyDescent="0.25">
      <c r="A6869" s="101"/>
    </row>
    <row r="6870" spans="1:1" x14ac:dyDescent="0.25">
      <c r="A6870" s="101"/>
    </row>
    <row r="6871" spans="1:1" x14ac:dyDescent="0.25">
      <c r="A6871" s="101"/>
    </row>
    <row r="6872" spans="1:1" x14ac:dyDescent="0.25">
      <c r="A6872" s="101"/>
    </row>
    <row r="6873" spans="1:1" x14ac:dyDescent="0.25">
      <c r="A6873" s="101"/>
    </row>
    <row r="6874" spans="1:1" x14ac:dyDescent="0.25">
      <c r="A6874" s="101"/>
    </row>
    <row r="6875" spans="1:1" x14ac:dyDescent="0.25">
      <c r="A6875" s="101"/>
    </row>
    <row r="6876" spans="1:1" x14ac:dyDescent="0.25">
      <c r="A6876" s="101"/>
    </row>
    <row r="6877" spans="1:1" x14ac:dyDescent="0.25">
      <c r="A6877" s="101"/>
    </row>
    <row r="6878" spans="1:1" x14ac:dyDescent="0.25">
      <c r="A6878" s="101"/>
    </row>
    <row r="6879" spans="1:1" x14ac:dyDescent="0.25">
      <c r="A6879" s="101"/>
    </row>
    <row r="6880" spans="1:1" x14ac:dyDescent="0.25">
      <c r="A6880" s="101"/>
    </row>
    <row r="6881" spans="1:1" x14ac:dyDescent="0.25">
      <c r="A6881" s="101"/>
    </row>
    <row r="6882" spans="1:1" x14ac:dyDescent="0.25">
      <c r="A6882" s="101"/>
    </row>
    <row r="6883" spans="1:1" x14ac:dyDescent="0.25">
      <c r="A6883" s="101"/>
    </row>
    <row r="6884" spans="1:1" x14ac:dyDescent="0.25">
      <c r="A6884" s="101"/>
    </row>
    <row r="6885" spans="1:1" x14ac:dyDescent="0.25">
      <c r="A6885" s="101"/>
    </row>
    <row r="6886" spans="1:1" x14ac:dyDescent="0.25">
      <c r="A6886" s="101"/>
    </row>
    <row r="6887" spans="1:1" x14ac:dyDescent="0.25">
      <c r="A6887" s="101"/>
    </row>
    <row r="6888" spans="1:1" x14ac:dyDescent="0.25">
      <c r="A6888" s="101"/>
    </row>
    <row r="6889" spans="1:1" x14ac:dyDescent="0.25">
      <c r="A6889" s="101"/>
    </row>
    <row r="6890" spans="1:1" x14ac:dyDescent="0.25">
      <c r="A6890" s="101"/>
    </row>
    <row r="6891" spans="1:1" x14ac:dyDescent="0.25">
      <c r="A6891" s="101"/>
    </row>
    <row r="6892" spans="1:1" x14ac:dyDescent="0.25">
      <c r="A6892" s="101"/>
    </row>
    <row r="6893" spans="1:1" x14ac:dyDescent="0.25">
      <c r="A6893" s="101"/>
    </row>
    <row r="6894" spans="1:1" x14ac:dyDescent="0.25">
      <c r="A6894" s="101"/>
    </row>
    <row r="6895" spans="1:1" x14ac:dyDescent="0.25">
      <c r="A6895" s="101"/>
    </row>
    <row r="6896" spans="1:1" x14ac:dyDescent="0.25">
      <c r="A6896" s="101"/>
    </row>
    <row r="6897" spans="1:1" x14ac:dyDescent="0.25">
      <c r="A6897" s="101"/>
    </row>
    <row r="6898" spans="1:1" x14ac:dyDescent="0.25">
      <c r="A6898" s="101"/>
    </row>
    <row r="6899" spans="1:1" x14ac:dyDescent="0.25">
      <c r="A6899" s="101"/>
    </row>
    <row r="6900" spans="1:1" x14ac:dyDescent="0.25">
      <c r="A6900" s="101"/>
    </row>
    <row r="6901" spans="1:1" x14ac:dyDescent="0.25">
      <c r="A6901" s="101"/>
    </row>
    <row r="6902" spans="1:1" x14ac:dyDescent="0.25">
      <c r="A6902" s="101"/>
    </row>
    <row r="6903" spans="1:1" x14ac:dyDescent="0.25">
      <c r="A6903" s="101"/>
    </row>
    <row r="6904" spans="1:1" x14ac:dyDescent="0.25">
      <c r="A6904" s="101"/>
    </row>
    <row r="6905" spans="1:1" x14ac:dyDescent="0.25">
      <c r="A6905" s="101"/>
    </row>
    <row r="6906" spans="1:1" x14ac:dyDescent="0.25">
      <c r="A6906" s="101"/>
    </row>
    <row r="6907" spans="1:1" x14ac:dyDescent="0.25">
      <c r="A6907" s="101"/>
    </row>
    <row r="6908" spans="1:1" x14ac:dyDescent="0.25">
      <c r="A6908" s="101"/>
    </row>
    <row r="6909" spans="1:1" x14ac:dyDescent="0.25">
      <c r="A6909" s="101"/>
    </row>
    <row r="6910" spans="1:1" x14ac:dyDescent="0.25">
      <c r="A6910" s="101"/>
    </row>
    <row r="6911" spans="1:1" x14ac:dyDescent="0.25">
      <c r="A6911" s="101"/>
    </row>
    <row r="6912" spans="1:1" x14ac:dyDescent="0.25">
      <c r="A6912" s="101"/>
    </row>
    <row r="6913" spans="1:1" x14ac:dyDescent="0.25">
      <c r="A6913" s="101"/>
    </row>
    <row r="6914" spans="1:1" x14ac:dyDescent="0.25">
      <c r="A6914" s="101"/>
    </row>
    <row r="6915" spans="1:1" x14ac:dyDescent="0.25">
      <c r="A6915" s="101"/>
    </row>
    <row r="6916" spans="1:1" x14ac:dyDescent="0.25">
      <c r="A6916" s="101"/>
    </row>
    <row r="6917" spans="1:1" x14ac:dyDescent="0.25">
      <c r="A6917" s="101"/>
    </row>
    <row r="6918" spans="1:1" x14ac:dyDescent="0.25">
      <c r="A6918" s="101"/>
    </row>
    <row r="6919" spans="1:1" x14ac:dyDescent="0.25">
      <c r="A6919" s="101"/>
    </row>
    <row r="6920" spans="1:1" x14ac:dyDescent="0.25">
      <c r="A6920" s="101"/>
    </row>
    <row r="6921" spans="1:1" x14ac:dyDescent="0.25">
      <c r="A6921" s="101"/>
    </row>
    <row r="6922" spans="1:1" x14ac:dyDescent="0.25">
      <c r="A6922" s="101"/>
    </row>
    <row r="6923" spans="1:1" x14ac:dyDescent="0.25">
      <c r="A6923" s="101"/>
    </row>
    <row r="6924" spans="1:1" x14ac:dyDescent="0.25">
      <c r="A6924" s="101"/>
    </row>
    <row r="6925" spans="1:1" x14ac:dyDescent="0.25">
      <c r="A6925" s="101"/>
    </row>
    <row r="6926" spans="1:1" x14ac:dyDescent="0.25">
      <c r="A6926" s="101"/>
    </row>
    <row r="6927" spans="1:1" x14ac:dyDescent="0.25">
      <c r="A6927" s="101"/>
    </row>
    <row r="6928" spans="1:1" x14ac:dyDescent="0.25">
      <c r="A6928" s="101"/>
    </row>
    <row r="6929" spans="1:1" x14ac:dyDescent="0.25">
      <c r="A6929" s="101"/>
    </row>
    <row r="6930" spans="1:1" x14ac:dyDescent="0.25">
      <c r="A6930" s="101"/>
    </row>
    <row r="6931" spans="1:1" x14ac:dyDescent="0.25">
      <c r="A6931" s="101"/>
    </row>
    <row r="6932" spans="1:1" x14ac:dyDescent="0.25">
      <c r="A6932" s="101"/>
    </row>
    <row r="6933" spans="1:1" x14ac:dyDescent="0.25">
      <c r="A6933" s="101"/>
    </row>
    <row r="6934" spans="1:1" x14ac:dyDescent="0.25">
      <c r="A6934" s="101"/>
    </row>
    <row r="6935" spans="1:1" x14ac:dyDescent="0.25">
      <c r="A6935" s="101"/>
    </row>
    <row r="6936" spans="1:1" x14ac:dyDescent="0.25">
      <c r="A6936" s="101"/>
    </row>
    <row r="6937" spans="1:1" x14ac:dyDescent="0.25">
      <c r="A6937" s="101"/>
    </row>
    <row r="6938" spans="1:1" x14ac:dyDescent="0.25">
      <c r="A6938" s="101"/>
    </row>
    <row r="6939" spans="1:1" x14ac:dyDescent="0.25">
      <c r="A6939" s="101"/>
    </row>
    <row r="6940" spans="1:1" x14ac:dyDescent="0.25">
      <c r="A6940" s="101"/>
    </row>
    <row r="6941" spans="1:1" x14ac:dyDescent="0.25">
      <c r="A6941" s="101"/>
    </row>
    <row r="6942" spans="1:1" x14ac:dyDescent="0.25">
      <c r="A6942" s="101"/>
    </row>
    <row r="6943" spans="1:1" x14ac:dyDescent="0.25">
      <c r="A6943" s="101"/>
    </row>
    <row r="6944" spans="1:1" x14ac:dyDescent="0.25">
      <c r="A6944" s="101"/>
    </row>
    <row r="6945" spans="1:1" x14ac:dyDescent="0.25">
      <c r="A6945" s="101"/>
    </row>
    <row r="6946" spans="1:1" x14ac:dyDescent="0.25">
      <c r="A6946" s="101"/>
    </row>
    <row r="6947" spans="1:1" x14ac:dyDescent="0.25">
      <c r="A6947" s="101"/>
    </row>
    <row r="6948" spans="1:1" x14ac:dyDescent="0.25">
      <c r="A6948" s="101"/>
    </row>
    <row r="6949" spans="1:1" x14ac:dyDescent="0.25">
      <c r="A6949" s="101"/>
    </row>
    <row r="6950" spans="1:1" x14ac:dyDescent="0.25">
      <c r="A6950" s="101"/>
    </row>
    <row r="6951" spans="1:1" x14ac:dyDescent="0.25">
      <c r="A6951" s="101"/>
    </row>
    <row r="6952" spans="1:1" x14ac:dyDescent="0.25">
      <c r="A6952" s="101"/>
    </row>
    <row r="6953" spans="1:1" x14ac:dyDescent="0.25">
      <c r="A6953" s="101"/>
    </row>
    <row r="6954" spans="1:1" x14ac:dyDescent="0.25">
      <c r="A6954" s="101"/>
    </row>
    <row r="6955" spans="1:1" x14ac:dyDescent="0.25">
      <c r="A6955" s="101"/>
    </row>
    <row r="6956" spans="1:1" x14ac:dyDescent="0.25">
      <c r="A6956" s="101"/>
    </row>
    <row r="6957" spans="1:1" x14ac:dyDescent="0.25">
      <c r="A6957" s="101"/>
    </row>
    <row r="6958" spans="1:1" x14ac:dyDescent="0.25">
      <c r="A6958" s="101"/>
    </row>
    <row r="6959" spans="1:1" x14ac:dyDescent="0.25">
      <c r="A6959" s="101"/>
    </row>
    <row r="6960" spans="1:1" x14ac:dyDescent="0.25">
      <c r="A6960" s="101"/>
    </row>
    <row r="6961" spans="1:1" x14ac:dyDescent="0.25">
      <c r="A6961" s="101"/>
    </row>
    <row r="6962" spans="1:1" x14ac:dyDescent="0.25">
      <c r="A6962" s="101"/>
    </row>
    <row r="6963" spans="1:1" x14ac:dyDescent="0.25">
      <c r="A6963" s="101"/>
    </row>
    <row r="6964" spans="1:1" x14ac:dyDescent="0.25">
      <c r="A6964" s="101"/>
    </row>
    <row r="6965" spans="1:1" x14ac:dyDescent="0.25">
      <c r="A6965" s="101"/>
    </row>
    <row r="6966" spans="1:1" x14ac:dyDescent="0.25">
      <c r="A6966" s="101"/>
    </row>
    <row r="6967" spans="1:1" x14ac:dyDescent="0.25">
      <c r="A6967" s="101"/>
    </row>
    <row r="6968" spans="1:1" x14ac:dyDescent="0.25">
      <c r="A6968" s="101"/>
    </row>
    <row r="6969" spans="1:1" x14ac:dyDescent="0.25">
      <c r="A6969" s="101"/>
    </row>
    <row r="6970" spans="1:1" x14ac:dyDescent="0.25">
      <c r="A6970" s="101"/>
    </row>
    <row r="6971" spans="1:1" x14ac:dyDescent="0.25">
      <c r="A6971" s="101"/>
    </row>
    <row r="6972" spans="1:1" x14ac:dyDescent="0.25">
      <c r="A6972" s="101"/>
    </row>
    <row r="6973" spans="1:1" x14ac:dyDescent="0.25">
      <c r="A6973" s="101"/>
    </row>
    <row r="6974" spans="1:1" x14ac:dyDescent="0.25">
      <c r="A6974" s="101"/>
    </row>
    <row r="6975" spans="1:1" x14ac:dyDescent="0.25">
      <c r="A6975" s="101"/>
    </row>
    <row r="6976" spans="1:1" x14ac:dyDescent="0.25">
      <c r="A6976" s="101"/>
    </row>
    <row r="6977" spans="1:1" x14ac:dyDescent="0.25">
      <c r="A6977" s="101"/>
    </row>
    <row r="6978" spans="1:1" x14ac:dyDescent="0.25">
      <c r="A6978" s="101"/>
    </row>
    <row r="6979" spans="1:1" x14ac:dyDescent="0.25">
      <c r="A6979" s="101"/>
    </row>
    <row r="6980" spans="1:1" x14ac:dyDescent="0.25">
      <c r="A6980" s="101"/>
    </row>
    <row r="6981" spans="1:1" x14ac:dyDescent="0.25">
      <c r="A6981" s="101"/>
    </row>
    <row r="6982" spans="1:1" x14ac:dyDescent="0.25">
      <c r="A6982" s="101"/>
    </row>
    <row r="6983" spans="1:1" x14ac:dyDescent="0.25">
      <c r="A6983" s="101"/>
    </row>
    <row r="6984" spans="1:1" x14ac:dyDescent="0.25">
      <c r="A6984" s="101"/>
    </row>
    <row r="6985" spans="1:1" x14ac:dyDescent="0.25">
      <c r="A6985" s="101"/>
    </row>
    <row r="6986" spans="1:1" x14ac:dyDescent="0.25">
      <c r="A6986" s="101"/>
    </row>
    <row r="6987" spans="1:1" x14ac:dyDescent="0.25">
      <c r="A6987" s="101"/>
    </row>
    <row r="6988" spans="1:1" x14ac:dyDescent="0.25">
      <c r="A6988" s="101"/>
    </row>
    <row r="6989" spans="1:1" x14ac:dyDescent="0.25">
      <c r="A6989" s="101"/>
    </row>
    <row r="6990" spans="1:1" x14ac:dyDescent="0.25">
      <c r="A6990" s="101"/>
    </row>
    <row r="6991" spans="1:1" x14ac:dyDescent="0.25">
      <c r="A6991" s="101"/>
    </row>
    <row r="6992" spans="1:1" x14ac:dyDescent="0.25">
      <c r="A6992" s="101"/>
    </row>
    <row r="6993" spans="1:1" x14ac:dyDescent="0.25">
      <c r="A6993" s="101"/>
    </row>
    <row r="6994" spans="1:1" x14ac:dyDescent="0.25">
      <c r="A6994" s="101"/>
    </row>
    <row r="6995" spans="1:1" x14ac:dyDescent="0.25">
      <c r="A6995" s="101"/>
    </row>
    <row r="6996" spans="1:1" x14ac:dyDescent="0.25">
      <c r="A6996" s="101"/>
    </row>
    <row r="6997" spans="1:1" x14ac:dyDescent="0.25">
      <c r="A6997" s="101"/>
    </row>
    <row r="6998" spans="1:1" x14ac:dyDescent="0.25">
      <c r="A6998" s="101"/>
    </row>
    <row r="6999" spans="1:1" x14ac:dyDescent="0.25">
      <c r="A6999" s="101"/>
    </row>
    <row r="7000" spans="1:1" x14ac:dyDescent="0.25">
      <c r="A7000" s="101"/>
    </row>
    <row r="7001" spans="1:1" x14ac:dyDescent="0.25">
      <c r="A7001" s="101"/>
    </row>
    <row r="7002" spans="1:1" x14ac:dyDescent="0.25">
      <c r="A7002" s="101"/>
    </row>
    <row r="7003" spans="1:1" x14ac:dyDescent="0.25">
      <c r="A7003" s="101"/>
    </row>
    <row r="7004" spans="1:1" x14ac:dyDescent="0.25">
      <c r="A7004" s="101"/>
    </row>
    <row r="7005" spans="1:1" x14ac:dyDescent="0.25">
      <c r="A7005" s="101"/>
    </row>
    <row r="7006" spans="1:1" x14ac:dyDescent="0.25">
      <c r="A7006" s="101"/>
    </row>
    <row r="7007" spans="1:1" x14ac:dyDescent="0.25">
      <c r="A7007" s="101"/>
    </row>
    <row r="7008" spans="1:1" x14ac:dyDescent="0.25">
      <c r="A7008" s="101"/>
    </row>
    <row r="7009" spans="1:1" x14ac:dyDescent="0.25">
      <c r="A7009" s="101"/>
    </row>
    <row r="7010" spans="1:1" x14ac:dyDescent="0.25">
      <c r="A7010" s="101"/>
    </row>
    <row r="7011" spans="1:1" x14ac:dyDescent="0.25">
      <c r="A7011" s="101"/>
    </row>
    <row r="7012" spans="1:1" x14ac:dyDescent="0.25">
      <c r="A7012" s="101"/>
    </row>
    <row r="7013" spans="1:1" x14ac:dyDescent="0.25">
      <c r="A7013" s="101"/>
    </row>
    <row r="7014" spans="1:1" x14ac:dyDescent="0.25">
      <c r="A7014" s="101"/>
    </row>
    <row r="7015" spans="1:1" x14ac:dyDescent="0.25">
      <c r="A7015" s="101"/>
    </row>
    <row r="7016" spans="1:1" x14ac:dyDescent="0.25">
      <c r="A7016" s="101"/>
    </row>
    <row r="7017" spans="1:1" x14ac:dyDescent="0.25">
      <c r="A7017" s="101"/>
    </row>
    <row r="7018" spans="1:1" x14ac:dyDescent="0.25">
      <c r="A7018" s="101"/>
    </row>
    <row r="7019" spans="1:1" x14ac:dyDescent="0.25">
      <c r="A7019" s="101"/>
    </row>
    <row r="7020" spans="1:1" x14ac:dyDescent="0.25">
      <c r="A7020" s="101"/>
    </row>
    <row r="7021" spans="1:1" x14ac:dyDescent="0.25">
      <c r="A7021" s="101"/>
    </row>
    <row r="7022" spans="1:1" x14ac:dyDescent="0.25">
      <c r="A7022" s="101"/>
    </row>
    <row r="7023" spans="1:1" x14ac:dyDescent="0.25">
      <c r="A7023" s="101"/>
    </row>
    <row r="7024" spans="1:1" x14ac:dyDescent="0.25">
      <c r="A7024" s="101"/>
    </row>
    <row r="7025" spans="1:1" x14ac:dyDescent="0.25">
      <c r="A7025" s="101"/>
    </row>
    <row r="7026" spans="1:1" x14ac:dyDescent="0.25">
      <c r="A7026" s="101"/>
    </row>
    <row r="7027" spans="1:1" x14ac:dyDescent="0.25">
      <c r="A7027" s="101"/>
    </row>
    <row r="7028" spans="1:1" x14ac:dyDescent="0.25">
      <c r="A7028" s="101"/>
    </row>
    <row r="7029" spans="1:1" x14ac:dyDescent="0.25">
      <c r="A7029" s="101"/>
    </row>
    <row r="7030" spans="1:1" x14ac:dyDescent="0.25">
      <c r="A7030" s="101"/>
    </row>
    <row r="7031" spans="1:1" x14ac:dyDescent="0.25">
      <c r="A7031" s="101"/>
    </row>
    <row r="7032" spans="1:1" x14ac:dyDescent="0.25">
      <c r="A7032" s="101"/>
    </row>
    <row r="7033" spans="1:1" x14ac:dyDescent="0.25">
      <c r="A7033" s="101"/>
    </row>
    <row r="7034" spans="1:1" x14ac:dyDescent="0.25">
      <c r="A7034" s="101"/>
    </row>
    <row r="7035" spans="1:1" x14ac:dyDescent="0.25">
      <c r="A7035" s="101"/>
    </row>
    <row r="7036" spans="1:1" x14ac:dyDescent="0.25">
      <c r="A7036" s="101"/>
    </row>
    <row r="7037" spans="1:1" x14ac:dyDescent="0.25">
      <c r="A7037" s="101"/>
    </row>
    <row r="7038" spans="1:1" x14ac:dyDescent="0.25">
      <c r="A7038" s="101"/>
    </row>
    <row r="7039" spans="1:1" x14ac:dyDescent="0.25">
      <c r="A7039" s="101"/>
    </row>
    <row r="7040" spans="1:1" x14ac:dyDescent="0.25">
      <c r="A7040" s="101"/>
    </row>
    <row r="7041" spans="1:1" x14ac:dyDescent="0.25">
      <c r="A7041" s="101"/>
    </row>
    <row r="7042" spans="1:1" x14ac:dyDescent="0.25">
      <c r="A7042" s="101"/>
    </row>
    <row r="7043" spans="1:1" x14ac:dyDescent="0.25">
      <c r="A7043" s="101"/>
    </row>
    <row r="7044" spans="1:1" x14ac:dyDescent="0.25">
      <c r="A7044" s="101"/>
    </row>
    <row r="7045" spans="1:1" x14ac:dyDescent="0.25">
      <c r="A7045" s="101"/>
    </row>
    <row r="7046" spans="1:1" x14ac:dyDescent="0.25">
      <c r="A7046" s="101"/>
    </row>
    <row r="7047" spans="1:1" x14ac:dyDescent="0.25">
      <c r="A7047" s="101"/>
    </row>
    <row r="7048" spans="1:1" x14ac:dyDescent="0.25">
      <c r="A7048" s="101"/>
    </row>
    <row r="7049" spans="1:1" x14ac:dyDescent="0.25">
      <c r="A7049" s="101"/>
    </row>
    <row r="7050" spans="1:1" x14ac:dyDescent="0.25">
      <c r="A7050" s="101"/>
    </row>
    <row r="7051" spans="1:1" x14ac:dyDescent="0.25">
      <c r="A7051" s="101"/>
    </row>
    <row r="7052" spans="1:1" x14ac:dyDescent="0.25">
      <c r="A7052" s="101"/>
    </row>
    <row r="7053" spans="1:1" x14ac:dyDescent="0.25">
      <c r="A7053" s="101"/>
    </row>
    <row r="7054" spans="1:1" x14ac:dyDescent="0.25">
      <c r="A7054" s="101"/>
    </row>
    <row r="7055" spans="1:1" x14ac:dyDescent="0.25">
      <c r="A7055" s="101"/>
    </row>
    <row r="7056" spans="1:1" x14ac:dyDescent="0.25">
      <c r="A7056" s="101"/>
    </row>
    <row r="7057" spans="1:1" x14ac:dyDescent="0.25">
      <c r="A7057" s="101"/>
    </row>
    <row r="7058" spans="1:1" x14ac:dyDescent="0.25">
      <c r="A7058" s="101"/>
    </row>
    <row r="7059" spans="1:1" x14ac:dyDescent="0.25">
      <c r="A7059" s="101"/>
    </row>
    <row r="7060" spans="1:1" x14ac:dyDescent="0.25">
      <c r="A7060" s="101"/>
    </row>
    <row r="7061" spans="1:1" x14ac:dyDescent="0.25">
      <c r="A7061" s="101"/>
    </row>
    <row r="7062" spans="1:1" x14ac:dyDescent="0.25">
      <c r="A7062" s="101"/>
    </row>
    <row r="7063" spans="1:1" x14ac:dyDescent="0.25">
      <c r="A7063" s="101"/>
    </row>
    <row r="7064" spans="1:1" x14ac:dyDescent="0.25">
      <c r="A7064" s="101"/>
    </row>
    <row r="7065" spans="1:1" x14ac:dyDescent="0.25">
      <c r="A7065" s="101"/>
    </row>
    <row r="7066" spans="1:1" x14ac:dyDescent="0.25">
      <c r="A7066" s="101"/>
    </row>
    <row r="7067" spans="1:1" x14ac:dyDescent="0.25">
      <c r="A7067" s="101"/>
    </row>
    <row r="7068" spans="1:1" x14ac:dyDescent="0.25">
      <c r="A7068" s="101"/>
    </row>
    <row r="7069" spans="1:1" x14ac:dyDescent="0.25">
      <c r="A7069" s="101"/>
    </row>
    <row r="7070" spans="1:1" x14ac:dyDescent="0.25">
      <c r="A7070" s="101"/>
    </row>
    <row r="7071" spans="1:1" x14ac:dyDescent="0.25">
      <c r="A7071" s="101"/>
    </row>
    <row r="7072" spans="1:1" x14ac:dyDescent="0.25">
      <c r="A7072" s="101"/>
    </row>
    <row r="7073" spans="1:1" x14ac:dyDescent="0.25">
      <c r="A7073" s="101"/>
    </row>
    <row r="7074" spans="1:1" x14ac:dyDescent="0.25">
      <c r="A7074" s="101"/>
    </row>
    <row r="7075" spans="1:1" x14ac:dyDescent="0.25">
      <c r="A7075" s="101"/>
    </row>
    <row r="7076" spans="1:1" x14ac:dyDescent="0.25">
      <c r="A7076" s="101"/>
    </row>
    <row r="7077" spans="1:1" x14ac:dyDescent="0.25">
      <c r="A7077" s="101"/>
    </row>
    <row r="7078" spans="1:1" x14ac:dyDescent="0.25">
      <c r="A7078" s="101"/>
    </row>
    <row r="7079" spans="1:1" x14ac:dyDescent="0.25">
      <c r="A7079" s="101"/>
    </row>
    <row r="7080" spans="1:1" x14ac:dyDescent="0.25">
      <c r="A7080" s="101"/>
    </row>
    <row r="7081" spans="1:1" x14ac:dyDescent="0.25">
      <c r="A7081" s="101"/>
    </row>
    <row r="7082" spans="1:1" x14ac:dyDescent="0.25">
      <c r="A7082" s="101"/>
    </row>
    <row r="7083" spans="1:1" x14ac:dyDescent="0.25">
      <c r="A7083" s="101"/>
    </row>
    <row r="7084" spans="1:1" x14ac:dyDescent="0.25">
      <c r="A7084" s="101"/>
    </row>
    <row r="7085" spans="1:1" x14ac:dyDescent="0.25">
      <c r="A7085" s="101"/>
    </row>
    <row r="7086" spans="1:1" x14ac:dyDescent="0.25">
      <c r="A7086" s="101"/>
    </row>
    <row r="7087" spans="1:1" x14ac:dyDescent="0.25">
      <c r="A7087" s="101"/>
    </row>
    <row r="7088" spans="1:1" x14ac:dyDescent="0.25">
      <c r="A7088" s="101"/>
    </row>
    <row r="7089" spans="1:1" x14ac:dyDescent="0.25">
      <c r="A7089" s="101"/>
    </row>
    <row r="7090" spans="1:1" x14ac:dyDescent="0.25">
      <c r="A7090" s="101"/>
    </row>
    <row r="7091" spans="1:1" x14ac:dyDescent="0.25">
      <c r="A7091" s="101"/>
    </row>
    <row r="7092" spans="1:1" x14ac:dyDescent="0.25">
      <c r="A7092" s="101"/>
    </row>
    <row r="7093" spans="1:1" x14ac:dyDescent="0.25">
      <c r="A7093" s="101"/>
    </row>
    <row r="7094" spans="1:1" x14ac:dyDescent="0.25">
      <c r="A7094" s="101"/>
    </row>
    <row r="7095" spans="1:1" x14ac:dyDescent="0.25">
      <c r="A7095" s="101"/>
    </row>
    <row r="7096" spans="1:1" x14ac:dyDescent="0.25">
      <c r="A7096" s="101"/>
    </row>
    <row r="7097" spans="1:1" x14ac:dyDescent="0.25">
      <c r="A7097" s="101"/>
    </row>
    <row r="7098" spans="1:1" x14ac:dyDescent="0.25">
      <c r="A7098" s="101"/>
    </row>
    <row r="7099" spans="1:1" x14ac:dyDescent="0.25">
      <c r="A7099" s="101"/>
    </row>
    <row r="7100" spans="1:1" x14ac:dyDescent="0.25">
      <c r="A7100" s="101"/>
    </row>
    <row r="7101" spans="1:1" x14ac:dyDescent="0.25">
      <c r="A7101" s="101"/>
    </row>
    <row r="7102" spans="1:1" x14ac:dyDescent="0.25">
      <c r="A7102" s="101"/>
    </row>
    <row r="7103" spans="1:1" x14ac:dyDescent="0.25">
      <c r="A7103" s="101"/>
    </row>
    <row r="7104" spans="1:1" x14ac:dyDescent="0.25">
      <c r="A7104" s="101"/>
    </row>
    <row r="7105" spans="1:1" x14ac:dyDescent="0.25">
      <c r="A7105" s="101"/>
    </row>
    <row r="7106" spans="1:1" x14ac:dyDescent="0.25">
      <c r="A7106" s="101"/>
    </row>
    <row r="7107" spans="1:1" x14ac:dyDescent="0.25">
      <c r="A7107" s="101"/>
    </row>
    <row r="7108" spans="1:1" x14ac:dyDescent="0.25">
      <c r="A7108" s="101"/>
    </row>
    <row r="7109" spans="1:1" x14ac:dyDescent="0.25">
      <c r="A7109" s="101"/>
    </row>
    <row r="7110" spans="1:1" x14ac:dyDescent="0.25">
      <c r="A7110" s="101"/>
    </row>
    <row r="7111" spans="1:1" x14ac:dyDescent="0.25">
      <c r="A7111" s="101"/>
    </row>
    <row r="7112" spans="1:1" x14ac:dyDescent="0.25">
      <c r="A7112" s="101"/>
    </row>
    <row r="7113" spans="1:1" x14ac:dyDescent="0.25">
      <c r="A7113" s="101"/>
    </row>
    <row r="7114" spans="1:1" x14ac:dyDescent="0.25">
      <c r="A7114" s="101"/>
    </row>
    <row r="7115" spans="1:1" x14ac:dyDescent="0.25">
      <c r="A7115" s="101"/>
    </row>
    <row r="7116" spans="1:1" x14ac:dyDescent="0.25">
      <c r="A7116" s="101"/>
    </row>
    <row r="7117" spans="1:1" x14ac:dyDescent="0.25">
      <c r="A7117" s="101"/>
    </row>
    <row r="7118" spans="1:1" x14ac:dyDescent="0.25">
      <c r="A7118" s="101"/>
    </row>
    <row r="7119" spans="1:1" x14ac:dyDescent="0.25">
      <c r="A7119" s="101"/>
    </row>
    <row r="7120" spans="1:1" x14ac:dyDescent="0.25">
      <c r="A7120" s="101"/>
    </row>
    <row r="7121" spans="1:1" x14ac:dyDescent="0.25">
      <c r="A7121" s="101"/>
    </row>
    <row r="7122" spans="1:1" x14ac:dyDescent="0.25">
      <c r="A7122" s="101"/>
    </row>
    <row r="7123" spans="1:1" x14ac:dyDescent="0.25">
      <c r="A7123" s="101"/>
    </row>
    <row r="7124" spans="1:1" x14ac:dyDescent="0.25">
      <c r="A7124" s="101"/>
    </row>
    <row r="7125" spans="1:1" x14ac:dyDescent="0.25">
      <c r="A7125" s="101"/>
    </row>
    <row r="7126" spans="1:1" x14ac:dyDescent="0.25">
      <c r="A7126" s="101"/>
    </row>
    <row r="7127" spans="1:1" x14ac:dyDescent="0.25">
      <c r="A7127" s="101"/>
    </row>
    <row r="7128" spans="1:1" x14ac:dyDescent="0.25">
      <c r="A7128" s="101"/>
    </row>
    <row r="7129" spans="1:1" x14ac:dyDescent="0.25">
      <c r="A7129" s="101"/>
    </row>
    <row r="7130" spans="1:1" x14ac:dyDescent="0.25">
      <c r="A7130" s="101"/>
    </row>
    <row r="7131" spans="1:1" x14ac:dyDescent="0.25">
      <c r="A7131" s="101"/>
    </row>
    <row r="7132" spans="1:1" x14ac:dyDescent="0.25">
      <c r="A7132" s="101"/>
    </row>
    <row r="7133" spans="1:1" x14ac:dyDescent="0.25">
      <c r="A7133" s="101"/>
    </row>
    <row r="7134" spans="1:1" x14ac:dyDescent="0.25">
      <c r="A7134" s="101"/>
    </row>
    <row r="7135" spans="1:1" x14ac:dyDescent="0.25">
      <c r="A7135" s="101"/>
    </row>
    <row r="7136" spans="1:1" x14ac:dyDescent="0.25">
      <c r="A7136" s="101"/>
    </row>
    <row r="7137" spans="1:1" x14ac:dyDescent="0.25">
      <c r="A7137" s="101"/>
    </row>
    <row r="7138" spans="1:1" x14ac:dyDescent="0.25">
      <c r="A7138" s="101"/>
    </row>
    <row r="7139" spans="1:1" x14ac:dyDescent="0.25">
      <c r="A7139" s="101"/>
    </row>
    <row r="7140" spans="1:1" x14ac:dyDescent="0.25">
      <c r="A7140" s="101"/>
    </row>
    <row r="7141" spans="1:1" x14ac:dyDescent="0.25">
      <c r="A7141" s="101"/>
    </row>
    <row r="7142" spans="1:1" x14ac:dyDescent="0.25">
      <c r="A7142" s="101"/>
    </row>
    <row r="7143" spans="1:1" x14ac:dyDescent="0.25">
      <c r="A7143" s="101"/>
    </row>
    <row r="7144" spans="1:1" x14ac:dyDescent="0.25">
      <c r="A7144" s="101"/>
    </row>
    <row r="7145" spans="1:1" x14ac:dyDescent="0.25">
      <c r="A7145" s="101"/>
    </row>
    <row r="7146" spans="1:1" x14ac:dyDescent="0.25">
      <c r="A7146" s="101"/>
    </row>
    <row r="7147" spans="1:1" x14ac:dyDescent="0.25">
      <c r="A7147" s="101"/>
    </row>
    <row r="7148" spans="1:1" x14ac:dyDescent="0.25">
      <c r="A7148" s="101"/>
    </row>
    <row r="7149" spans="1:1" x14ac:dyDescent="0.25">
      <c r="A7149" s="101"/>
    </row>
    <row r="7150" spans="1:1" x14ac:dyDescent="0.25">
      <c r="A7150" s="101"/>
    </row>
    <row r="7151" spans="1:1" x14ac:dyDescent="0.25">
      <c r="A7151" s="101"/>
    </row>
    <row r="7152" spans="1:1" x14ac:dyDescent="0.25">
      <c r="A7152" s="101"/>
    </row>
    <row r="7153" spans="1:1" x14ac:dyDescent="0.25">
      <c r="A7153" s="101"/>
    </row>
    <row r="7154" spans="1:1" x14ac:dyDescent="0.25">
      <c r="A7154" s="101"/>
    </row>
    <row r="7155" spans="1:1" x14ac:dyDescent="0.25">
      <c r="A7155" s="101"/>
    </row>
    <row r="7156" spans="1:1" x14ac:dyDescent="0.25">
      <c r="A7156" s="101"/>
    </row>
    <row r="7157" spans="1:1" x14ac:dyDescent="0.25">
      <c r="A7157" s="101"/>
    </row>
    <row r="7158" spans="1:1" x14ac:dyDescent="0.25">
      <c r="A7158" s="101"/>
    </row>
    <row r="7159" spans="1:1" x14ac:dyDescent="0.25">
      <c r="A7159" s="101"/>
    </row>
    <row r="7160" spans="1:1" x14ac:dyDescent="0.25">
      <c r="A7160" s="101"/>
    </row>
    <row r="7161" spans="1:1" x14ac:dyDescent="0.25">
      <c r="A7161" s="101"/>
    </row>
    <row r="7162" spans="1:1" x14ac:dyDescent="0.25">
      <c r="A7162" s="101"/>
    </row>
    <row r="7163" spans="1:1" x14ac:dyDescent="0.25">
      <c r="A7163" s="101"/>
    </row>
    <row r="7164" spans="1:1" x14ac:dyDescent="0.25">
      <c r="A7164" s="101"/>
    </row>
    <row r="7165" spans="1:1" x14ac:dyDescent="0.25">
      <c r="A7165" s="101"/>
    </row>
    <row r="7166" spans="1:1" x14ac:dyDescent="0.25">
      <c r="A7166" s="101"/>
    </row>
    <row r="7167" spans="1:1" x14ac:dyDescent="0.25">
      <c r="A7167" s="101"/>
    </row>
    <row r="7168" spans="1:1" x14ac:dyDescent="0.25">
      <c r="A7168" s="101"/>
    </row>
    <row r="7169" spans="1:1" x14ac:dyDescent="0.25">
      <c r="A7169" s="101"/>
    </row>
    <row r="7170" spans="1:1" x14ac:dyDescent="0.25">
      <c r="A7170" s="101"/>
    </row>
    <row r="7171" spans="1:1" x14ac:dyDescent="0.25">
      <c r="A7171" s="101"/>
    </row>
    <row r="7172" spans="1:1" x14ac:dyDescent="0.25">
      <c r="A7172" s="101"/>
    </row>
    <row r="7173" spans="1:1" x14ac:dyDescent="0.25">
      <c r="A7173" s="101"/>
    </row>
    <row r="7174" spans="1:1" x14ac:dyDescent="0.25">
      <c r="A7174" s="101"/>
    </row>
    <row r="7175" spans="1:1" x14ac:dyDescent="0.25">
      <c r="A7175" s="101"/>
    </row>
    <row r="7176" spans="1:1" x14ac:dyDescent="0.25">
      <c r="A7176" s="101"/>
    </row>
    <row r="7177" spans="1:1" x14ac:dyDescent="0.25">
      <c r="A7177" s="101"/>
    </row>
    <row r="7178" spans="1:1" x14ac:dyDescent="0.25">
      <c r="A7178" s="101"/>
    </row>
    <row r="7179" spans="1:1" x14ac:dyDescent="0.25">
      <c r="A7179" s="101"/>
    </row>
    <row r="7180" spans="1:1" x14ac:dyDescent="0.25">
      <c r="A7180" s="101"/>
    </row>
    <row r="7181" spans="1:1" x14ac:dyDescent="0.25">
      <c r="A7181" s="101"/>
    </row>
    <row r="7182" spans="1:1" x14ac:dyDescent="0.25">
      <c r="A7182" s="101"/>
    </row>
    <row r="7183" spans="1:1" x14ac:dyDescent="0.25">
      <c r="A7183" s="101"/>
    </row>
    <row r="7184" spans="1:1" x14ac:dyDescent="0.25">
      <c r="A7184" s="101"/>
    </row>
    <row r="7185" spans="1:1" x14ac:dyDescent="0.25">
      <c r="A7185" s="101"/>
    </row>
    <row r="7186" spans="1:1" x14ac:dyDescent="0.25">
      <c r="A7186" s="101"/>
    </row>
    <row r="7187" spans="1:1" x14ac:dyDescent="0.25">
      <c r="A7187" s="101"/>
    </row>
    <row r="7188" spans="1:1" x14ac:dyDescent="0.25">
      <c r="A7188" s="101"/>
    </row>
    <row r="7189" spans="1:1" x14ac:dyDescent="0.25">
      <c r="A7189" s="101"/>
    </row>
    <row r="7190" spans="1:1" x14ac:dyDescent="0.25">
      <c r="A7190" s="101"/>
    </row>
    <row r="7191" spans="1:1" x14ac:dyDescent="0.25">
      <c r="A7191" s="101"/>
    </row>
    <row r="7192" spans="1:1" x14ac:dyDescent="0.25">
      <c r="A7192" s="101"/>
    </row>
    <row r="7193" spans="1:1" x14ac:dyDescent="0.25">
      <c r="A7193" s="101"/>
    </row>
    <row r="7194" spans="1:1" x14ac:dyDescent="0.25">
      <c r="A7194" s="101"/>
    </row>
    <row r="7195" spans="1:1" x14ac:dyDescent="0.25">
      <c r="A7195" s="101"/>
    </row>
    <row r="7196" spans="1:1" x14ac:dyDescent="0.25">
      <c r="A7196" s="101"/>
    </row>
    <row r="7197" spans="1:1" x14ac:dyDescent="0.25">
      <c r="A7197" s="101"/>
    </row>
    <row r="7198" spans="1:1" x14ac:dyDescent="0.25">
      <c r="A7198" s="101"/>
    </row>
    <row r="7199" spans="1:1" x14ac:dyDescent="0.25">
      <c r="A7199" s="101"/>
    </row>
    <row r="7200" spans="1:1" x14ac:dyDescent="0.25">
      <c r="A7200" s="101"/>
    </row>
    <row r="7201" spans="1:1" x14ac:dyDescent="0.25">
      <c r="A7201" s="101"/>
    </row>
    <row r="7202" spans="1:1" x14ac:dyDescent="0.25">
      <c r="A7202" s="101"/>
    </row>
    <row r="7203" spans="1:1" x14ac:dyDescent="0.25">
      <c r="A7203" s="101"/>
    </row>
    <row r="7204" spans="1:1" x14ac:dyDescent="0.25">
      <c r="A7204" s="101"/>
    </row>
    <row r="7205" spans="1:1" x14ac:dyDescent="0.25">
      <c r="A7205" s="101"/>
    </row>
    <row r="7206" spans="1:1" x14ac:dyDescent="0.25">
      <c r="A7206" s="101"/>
    </row>
    <row r="7207" spans="1:1" x14ac:dyDescent="0.25">
      <c r="A7207" s="101"/>
    </row>
    <row r="7208" spans="1:1" x14ac:dyDescent="0.25">
      <c r="A7208" s="101"/>
    </row>
    <row r="7209" spans="1:1" x14ac:dyDescent="0.25">
      <c r="A7209" s="101"/>
    </row>
    <row r="7210" spans="1:1" x14ac:dyDescent="0.25">
      <c r="A7210" s="101"/>
    </row>
    <row r="7211" spans="1:1" x14ac:dyDescent="0.25">
      <c r="A7211" s="101"/>
    </row>
    <row r="7212" spans="1:1" x14ac:dyDescent="0.25">
      <c r="A7212" s="101"/>
    </row>
    <row r="7213" spans="1:1" x14ac:dyDescent="0.25">
      <c r="A7213" s="101"/>
    </row>
    <row r="7214" spans="1:1" x14ac:dyDescent="0.25">
      <c r="A7214" s="101"/>
    </row>
    <row r="7215" spans="1:1" x14ac:dyDescent="0.25">
      <c r="A7215" s="101"/>
    </row>
    <row r="7216" spans="1:1" x14ac:dyDescent="0.25">
      <c r="A7216" s="101"/>
    </row>
    <row r="7217" spans="1:1" x14ac:dyDescent="0.25">
      <c r="A7217" s="101"/>
    </row>
    <row r="7218" spans="1:1" x14ac:dyDescent="0.25">
      <c r="A7218" s="101"/>
    </row>
    <row r="7219" spans="1:1" x14ac:dyDescent="0.25">
      <c r="A7219" s="101"/>
    </row>
    <row r="7220" spans="1:1" x14ac:dyDescent="0.25">
      <c r="A7220" s="101"/>
    </row>
    <row r="7221" spans="1:1" x14ac:dyDescent="0.25">
      <c r="A7221" s="101"/>
    </row>
    <row r="7222" spans="1:1" x14ac:dyDescent="0.25">
      <c r="A7222" s="101"/>
    </row>
    <row r="7223" spans="1:1" x14ac:dyDescent="0.25">
      <c r="A7223" s="101"/>
    </row>
    <row r="7224" spans="1:1" x14ac:dyDescent="0.25">
      <c r="A7224" s="101"/>
    </row>
    <row r="7225" spans="1:1" x14ac:dyDescent="0.25">
      <c r="A7225" s="101"/>
    </row>
    <row r="7226" spans="1:1" x14ac:dyDescent="0.25">
      <c r="A7226" s="101"/>
    </row>
    <row r="7227" spans="1:1" x14ac:dyDescent="0.25">
      <c r="A7227" s="101"/>
    </row>
    <row r="7228" spans="1:1" x14ac:dyDescent="0.25">
      <c r="A7228" s="101"/>
    </row>
    <row r="7229" spans="1:1" x14ac:dyDescent="0.25">
      <c r="A7229" s="101"/>
    </row>
    <row r="7230" spans="1:1" x14ac:dyDescent="0.25">
      <c r="A7230" s="101"/>
    </row>
    <row r="7231" spans="1:1" x14ac:dyDescent="0.25">
      <c r="A7231" s="101"/>
    </row>
    <row r="7232" spans="1:1" x14ac:dyDescent="0.25">
      <c r="A7232" s="101"/>
    </row>
    <row r="7233" spans="1:1" x14ac:dyDescent="0.25">
      <c r="A7233" s="101"/>
    </row>
    <row r="7234" spans="1:1" x14ac:dyDescent="0.25">
      <c r="A7234" s="101"/>
    </row>
    <row r="7235" spans="1:1" x14ac:dyDescent="0.25">
      <c r="A7235" s="101"/>
    </row>
    <row r="7236" spans="1:1" x14ac:dyDescent="0.25">
      <c r="A7236" s="101"/>
    </row>
    <row r="7237" spans="1:1" x14ac:dyDescent="0.25">
      <c r="A7237" s="101"/>
    </row>
    <row r="7238" spans="1:1" x14ac:dyDescent="0.25">
      <c r="A7238" s="101"/>
    </row>
    <row r="7239" spans="1:1" x14ac:dyDescent="0.25">
      <c r="A7239" s="101"/>
    </row>
    <row r="7240" spans="1:1" x14ac:dyDescent="0.25">
      <c r="A7240" s="101"/>
    </row>
    <row r="7241" spans="1:1" x14ac:dyDescent="0.25">
      <c r="A7241" s="101"/>
    </row>
    <row r="7242" spans="1:1" x14ac:dyDescent="0.25">
      <c r="A7242" s="101"/>
    </row>
    <row r="7243" spans="1:1" x14ac:dyDescent="0.25">
      <c r="A7243" s="101"/>
    </row>
    <row r="7244" spans="1:1" x14ac:dyDescent="0.25">
      <c r="A7244" s="101"/>
    </row>
    <row r="7245" spans="1:1" x14ac:dyDescent="0.25">
      <c r="A7245" s="101"/>
    </row>
    <row r="7246" spans="1:1" x14ac:dyDescent="0.25">
      <c r="A7246" s="101"/>
    </row>
    <row r="7247" spans="1:1" x14ac:dyDescent="0.25">
      <c r="A7247" s="101"/>
    </row>
    <row r="7248" spans="1:1" x14ac:dyDescent="0.25">
      <c r="A7248" s="101"/>
    </row>
    <row r="7249" spans="1:1" x14ac:dyDescent="0.25">
      <c r="A7249" s="101"/>
    </row>
    <row r="7250" spans="1:1" x14ac:dyDescent="0.25">
      <c r="A7250" s="101"/>
    </row>
    <row r="7251" spans="1:1" x14ac:dyDescent="0.25">
      <c r="A7251" s="101"/>
    </row>
    <row r="7252" spans="1:1" x14ac:dyDescent="0.25">
      <c r="A7252" s="101"/>
    </row>
    <row r="7253" spans="1:1" x14ac:dyDescent="0.25">
      <c r="A7253" s="101"/>
    </row>
    <row r="7254" spans="1:1" x14ac:dyDescent="0.25">
      <c r="A7254" s="101"/>
    </row>
    <row r="7255" spans="1:1" x14ac:dyDescent="0.25">
      <c r="A7255" s="101"/>
    </row>
    <row r="7256" spans="1:1" x14ac:dyDescent="0.25">
      <c r="A7256" s="101"/>
    </row>
    <row r="7257" spans="1:1" x14ac:dyDescent="0.25">
      <c r="A7257" s="101"/>
    </row>
    <row r="7258" spans="1:1" x14ac:dyDescent="0.25">
      <c r="A7258" s="101"/>
    </row>
    <row r="7259" spans="1:1" x14ac:dyDescent="0.25">
      <c r="A7259" s="101"/>
    </row>
    <row r="7260" spans="1:1" x14ac:dyDescent="0.25">
      <c r="A7260" s="101"/>
    </row>
    <row r="7261" spans="1:1" x14ac:dyDescent="0.25">
      <c r="A7261" s="101"/>
    </row>
    <row r="7262" spans="1:1" x14ac:dyDescent="0.25">
      <c r="A7262" s="101"/>
    </row>
    <row r="7263" spans="1:1" x14ac:dyDescent="0.25">
      <c r="A7263" s="101"/>
    </row>
    <row r="7264" spans="1:1" x14ac:dyDescent="0.25">
      <c r="A7264" s="101"/>
    </row>
    <row r="7265" spans="1:1" x14ac:dyDescent="0.25">
      <c r="A7265" s="101"/>
    </row>
    <row r="7266" spans="1:1" x14ac:dyDescent="0.25">
      <c r="A7266" s="101"/>
    </row>
    <row r="7267" spans="1:1" x14ac:dyDescent="0.25">
      <c r="A7267" s="101"/>
    </row>
    <row r="7268" spans="1:1" x14ac:dyDescent="0.25">
      <c r="A7268" s="101"/>
    </row>
    <row r="7269" spans="1:1" x14ac:dyDescent="0.25">
      <c r="A7269" s="101"/>
    </row>
    <row r="7270" spans="1:1" x14ac:dyDescent="0.25">
      <c r="A7270" s="101"/>
    </row>
    <row r="7271" spans="1:1" x14ac:dyDescent="0.25">
      <c r="A7271" s="101"/>
    </row>
    <row r="7272" spans="1:1" x14ac:dyDescent="0.25">
      <c r="A7272" s="101"/>
    </row>
    <row r="7273" spans="1:1" x14ac:dyDescent="0.25">
      <c r="A7273" s="101"/>
    </row>
    <row r="7274" spans="1:1" x14ac:dyDescent="0.25">
      <c r="A7274" s="101"/>
    </row>
    <row r="7275" spans="1:1" x14ac:dyDescent="0.25">
      <c r="A7275" s="101"/>
    </row>
    <row r="7276" spans="1:1" x14ac:dyDescent="0.25">
      <c r="A7276" s="101"/>
    </row>
    <row r="7277" spans="1:1" x14ac:dyDescent="0.25">
      <c r="A7277" s="101"/>
    </row>
    <row r="7278" spans="1:1" x14ac:dyDescent="0.25">
      <c r="A7278" s="101"/>
    </row>
    <row r="7279" spans="1:1" x14ac:dyDescent="0.25">
      <c r="A7279" s="101"/>
    </row>
    <row r="7280" spans="1:1" x14ac:dyDescent="0.25">
      <c r="A7280" s="101"/>
    </row>
    <row r="7281" spans="1:1" x14ac:dyDescent="0.25">
      <c r="A7281" s="101"/>
    </row>
    <row r="7282" spans="1:1" x14ac:dyDescent="0.25">
      <c r="A7282" s="101"/>
    </row>
    <row r="7283" spans="1:1" x14ac:dyDescent="0.25">
      <c r="A7283" s="101"/>
    </row>
    <row r="7284" spans="1:1" x14ac:dyDescent="0.25">
      <c r="A7284" s="101"/>
    </row>
    <row r="7285" spans="1:1" x14ac:dyDescent="0.25">
      <c r="A7285" s="101"/>
    </row>
    <row r="7286" spans="1:1" x14ac:dyDescent="0.25">
      <c r="A7286" s="101"/>
    </row>
    <row r="7287" spans="1:1" x14ac:dyDescent="0.25">
      <c r="A7287" s="101"/>
    </row>
    <row r="7288" spans="1:1" x14ac:dyDescent="0.25">
      <c r="A7288" s="101"/>
    </row>
    <row r="7289" spans="1:1" x14ac:dyDescent="0.25">
      <c r="A7289" s="101"/>
    </row>
    <row r="7290" spans="1:1" x14ac:dyDescent="0.25">
      <c r="A7290" s="101"/>
    </row>
    <row r="7291" spans="1:1" x14ac:dyDescent="0.25">
      <c r="A7291" s="101"/>
    </row>
    <row r="7292" spans="1:1" x14ac:dyDescent="0.25">
      <c r="A7292" s="101"/>
    </row>
    <row r="7293" spans="1:1" x14ac:dyDescent="0.25">
      <c r="A7293" s="101"/>
    </row>
    <row r="7294" spans="1:1" x14ac:dyDescent="0.25">
      <c r="A7294" s="101"/>
    </row>
    <row r="7295" spans="1:1" x14ac:dyDescent="0.25">
      <c r="A7295" s="101"/>
    </row>
    <row r="7296" spans="1:1" x14ac:dyDescent="0.25">
      <c r="A7296" s="101"/>
    </row>
    <row r="7297" spans="1:1" x14ac:dyDescent="0.25">
      <c r="A7297" s="101"/>
    </row>
    <row r="7298" spans="1:1" x14ac:dyDescent="0.25">
      <c r="A7298" s="101"/>
    </row>
    <row r="7299" spans="1:1" x14ac:dyDescent="0.25">
      <c r="A7299" s="101"/>
    </row>
    <row r="7300" spans="1:1" x14ac:dyDescent="0.25">
      <c r="A7300" s="101"/>
    </row>
    <row r="7301" spans="1:1" x14ac:dyDescent="0.25">
      <c r="A7301" s="101"/>
    </row>
    <row r="7302" spans="1:1" x14ac:dyDescent="0.25">
      <c r="A7302" s="101"/>
    </row>
    <row r="7303" spans="1:1" x14ac:dyDescent="0.25">
      <c r="A7303" s="101"/>
    </row>
    <row r="7304" spans="1:1" x14ac:dyDescent="0.25">
      <c r="A7304" s="101"/>
    </row>
    <row r="7305" spans="1:1" x14ac:dyDescent="0.25">
      <c r="A7305" s="101"/>
    </row>
    <row r="7306" spans="1:1" x14ac:dyDescent="0.25">
      <c r="A7306" s="101"/>
    </row>
    <row r="7307" spans="1:1" x14ac:dyDescent="0.25">
      <c r="A7307" s="101"/>
    </row>
    <row r="7308" spans="1:1" x14ac:dyDescent="0.25">
      <c r="A7308" s="101"/>
    </row>
    <row r="7309" spans="1:1" x14ac:dyDescent="0.25">
      <c r="A7309" s="101"/>
    </row>
    <row r="7310" spans="1:1" x14ac:dyDescent="0.25">
      <c r="A7310" s="101"/>
    </row>
    <row r="7311" spans="1:1" x14ac:dyDescent="0.25">
      <c r="A7311" s="101"/>
    </row>
    <row r="7312" spans="1:1" x14ac:dyDescent="0.25">
      <c r="A7312" s="101"/>
    </row>
    <row r="7313" spans="1:1" x14ac:dyDescent="0.25">
      <c r="A7313" s="101"/>
    </row>
    <row r="7314" spans="1:1" x14ac:dyDescent="0.25">
      <c r="A7314" s="101"/>
    </row>
    <row r="7315" spans="1:1" x14ac:dyDescent="0.25">
      <c r="A7315" s="101"/>
    </row>
    <row r="7316" spans="1:1" x14ac:dyDescent="0.25">
      <c r="A7316" s="101"/>
    </row>
    <row r="7317" spans="1:1" x14ac:dyDescent="0.25">
      <c r="A7317" s="101"/>
    </row>
    <row r="7318" spans="1:1" x14ac:dyDescent="0.25">
      <c r="A7318" s="101"/>
    </row>
    <row r="7319" spans="1:1" x14ac:dyDescent="0.25">
      <c r="A7319" s="101"/>
    </row>
    <row r="7320" spans="1:1" x14ac:dyDescent="0.25">
      <c r="A7320" s="101"/>
    </row>
    <row r="7321" spans="1:1" x14ac:dyDescent="0.25">
      <c r="A7321" s="101"/>
    </row>
    <row r="7322" spans="1:1" x14ac:dyDescent="0.25">
      <c r="A7322" s="101"/>
    </row>
    <row r="7323" spans="1:1" x14ac:dyDescent="0.25">
      <c r="A7323" s="101"/>
    </row>
    <row r="7324" spans="1:1" x14ac:dyDescent="0.25">
      <c r="A7324" s="101"/>
    </row>
    <row r="7325" spans="1:1" x14ac:dyDescent="0.25">
      <c r="A7325" s="101"/>
    </row>
    <row r="7326" spans="1:1" x14ac:dyDescent="0.25">
      <c r="A7326" s="101"/>
    </row>
    <row r="7327" spans="1:1" x14ac:dyDescent="0.25">
      <c r="A7327" s="101"/>
    </row>
    <row r="7328" spans="1:1" x14ac:dyDescent="0.25">
      <c r="A7328" s="101"/>
    </row>
    <row r="7329" spans="1:1" x14ac:dyDescent="0.25">
      <c r="A7329" s="101"/>
    </row>
    <row r="7330" spans="1:1" x14ac:dyDescent="0.25">
      <c r="A7330" s="101"/>
    </row>
    <row r="7331" spans="1:1" x14ac:dyDescent="0.25">
      <c r="A7331" s="101"/>
    </row>
    <row r="7332" spans="1:1" x14ac:dyDescent="0.25">
      <c r="A7332" s="101"/>
    </row>
    <row r="7333" spans="1:1" x14ac:dyDescent="0.25">
      <c r="A7333" s="101"/>
    </row>
    <row r="7334" spans="1:1" x14ac:dyDescent="0.25">
      <c r="A7334" s="101"/>
    </row>
    <row r="7335" spans="1:1" x14ac:dyDescent="0.25">
      <c r="A7335" s="101"/>
    </row>
    <row r="7336" spans="1:1" x14ac:dyDescent="0.25">
      <c r="A7336" s="101"/>
    </row>
    <row r="7337" spans="1:1" x14ac:dyDescent="0.25">
      <c r="A7337" s="101"/>
    </row>
    <row r="7338" spans="1:1" x14ac:dyDescent="0.25">
      <c r="A7338" s="101"/>
    </row>
    <row r="7339" spans="1:1" x14ac:dyDescent="0.25">
      <c r="A7339" s="101"/>
    </row>
    <row r="7340" spans="1:1" x14ac:dyDescent="0.25">
      <c r="A7340" s="101"/>
    </row>
    <row r="7341" spans="1:1" x14ac:dyDescent="0.25">
      <c r="A7341" s="101"/>
    </row>
    <row r="7342" spans="1:1" x14ac:dyDescent="0.25">
      <c r="A7342" s="101"/>
    </row>
    <row r="7343" spans="1:1" x14ac:dyDescent="0.25">
      <c r="A7343" s="101"/>
    </row>
    <row r="7344" spans="1:1" x14ac:dyDescent="0.25">
      <c r="A7344" s="101"/>
    </row>
    <row r="7345" spans="1:1" x14ac:dyDescent="0.25">
      <c r="A7345" s="101"/>
    </row>
    <row r="7346" spans="1:1" x14ac:dyDescent="0.25">
      <c r="A7346" s="101"/>
    </row>
    <row r="7347" spans="1:1" x14ac:dyDescent="0.25">
      <c r="A7347" s="101"/>
    </row>
    <row r="7348" spans="1:1" x14ac:dyDescent="0.25">
      <c r="A7348" s="101"/>
    </row>
    <row r="7349" spans="1:1" x14ac:dyDescent="0.25">
      <c r="A7349" s="101"/>
    </row>
    <row r="7350" spans="1:1" x14ac:dyDescent="0.25">
      <c r="A7350" s="101"/>
    </row>
    <row r="7351" spans="1:1" x14ac:dyDescent="0.25">
      <c r="A7351" s="101"/>
    </row>
    <row r="7352" spans="1:1" x14ac:dyDescent="0.25">
      <c r="A7352" s="101"/>
    </row>
    <row r="7353" spans="1:1" x14ac:dyDescent="0.25">
      <c r="A7353" s="101"/>
    </row>
    <row r="7354" spans="1:1" x14ac:dyDescent="0.25">
      <c r="A7354" s="101"/>
    </row>
    <row r="7355" spans="1:1" x14ac:dyDescent="0.25">
      <c r="A7355" s="101"/>
    </row>
    <row r="7356" spans="1:1" x14ac:dyDescent="0.25">
      <c r="A7356" s="101"/>
    </row>
    <row r="7357" spans="1:1" x14ac:dyDescent="0.25">
      <c r="A7357" s="101"/>
    </row>
    <row r="7358" spans="1:1" x14ac:dyDescent="0.25">
      <c r="A7358" s="101"/>
    </row>
    <row r="7359" spans="1:1" x14ac:dyDescent="0.25">
      <c r="A7359" s="101"/>
    </row>
    <row r="7360" spans="1:1" x14ac:dyDescent="0.25">
      <c r="A7360" s="101"/>
    </row>
    <row r="7361" spans="1:1" x14ac:dyDescent="0.25">
      <c r="A7361" s="101"/>
    </row>
    <row r="7362" spans="1:1" x14ac:dyDescent="0.25">
      <c r="A7362" s="101"/>
    </row>
    <row r="7363" spans="1:1" x14ac:dyDescent="0.25">
      <c r="A7363" s="101"/>
    </row>
    <row r="7364" spans="1:1" x14ac:dyDescent="0.25">
      <c r="A7364" s="101"/>
    </row>
    <row r="7365" spans="1:1" x14ac:dyDescent="0.25">
      <c r="A7365" s="101"/>
    </row>
    <row r="7366" spans="1:1" x14ac:dyDescent="0.25">
      <c r="A7366" s="101"/>
    </row>
    <row r="7367" spans="1:1" x14ac:dyDescent="0.25">
      <c r="A7367" s="101"/>
    </row>
    <row r="7368" spans="1:1" x14ac:dyDescent="0.25">
      <c r="A7368" s="101"/>
    </row>
    <row r="7369" spans="1:1" x14ac:dyDescent="0.25">
      <c r="A7369" s="101"/>
    </row>
    <row r="7370" spans="1:1" x14ac:dyDescent="0.25">
      <c r="A7370" s="101"/>
    </row>
    <row r="7371" spans="1:1" x14ac:dyDescent="0.25">
      <c r="A7371" s="101"/>
    </row>
    <row r="7372" spans="1:1" x14ac:dyDescent="0.25">
      <c r="A7372" s="101"/>
    </row>
    <row r="7373" spans="1:1" x14ac:dyDescent="0.25">
      <c r="A7373" s="101"/>
    </row>
    <row r="7374" spans="1:1" x14ac:dyDescent="0.25">
      <c r="A7374" s="101"/>
    </row>
    <row r="7375" spans="1:1" x14ac:dyDescent="0.25">
      <c r="A7375" s="101"/>
    </row>
    <row r="7376" spans="1:1" x14ac:dyDescent="0.25">
      <c r="A7376" s="101"/>
    </row>
    <row r="7377" spans="1:1" x14ac:dyDescent="0.25">
      <c r="A7377" s="101"/>
    </row>
    <row r="7378" spans="1:1" x14ac:dyDescent="0.25">
      <c r="A7378" s="101"/>
    </row>
    <row r="7379" spans="1:1" x14ac:dyDescent="0.25">
      <c r="A7379" s="101"/>
    </row>
    <row r="7380" spans="1:1" x14ac:dyDescent="0.25">
      <c r="A7380" s="101"/>
    </row>
    <row r="7381" spans="1:1" x14ac:dyDescent="0.25">
      <c r="A7381" s="101"/>
    </row>
    <row r="7382" spans="1:1" x14ac:dyDescent="0.25">
      <c r="A7382" s="101"/>
    </row>
    <row r="7383" spans="1:1" x14ac:dyDescent="0.25">
      <c r="A7383" s="101"/>
    </row>
    <row r="7384" spans="1:1" x14ac:dyDescent="0.25">
      <c r="A7384" s="101"/>
    </row>
    <row r="7385" spans="1:1" x14ac:dyDescent="0.25">
      <c r="A7385" s="101"/>
    </row>
    <row r="7386" spans="1:1" x14ac:dyDescent="0.25">
      <c r="A7386" s="101"/>
    </row>
    <row r="7387" spans="1:1" x14ac:dyDescent="0.25">
      <c r="A7387" s="101"/>
    </row>
    <row r="7388" spans="1:1" x14ac:dyDescent="0.25">
      <c r="A7388" s="101"/>
    </row>
    <row r="7389" spans="1:1" x14ac:dyDescent="0.25">
      <c r="A7389" s="101"/>
    </row>
    <row r="7390" spans="1:1" x14ac:dyDescent="0.25">
      <c r="A7390" s="101"/>
    </row>
    <row r="7391" spans="1:1" x14ac:dyDescent="0.25">
      <c r="A7391" s="101"/>
    </row>
    <row r="7392" spans="1:1" x14ac:dyDescent="0.25">
      <c r="A7392" s="101"/>
    </row>
    <row r="7393" spans="1:1" x14ac:dyDescent="0.25">
      <c r="A7393" s="101"/>
    </row>
    <row r="7394" spans="1:1" x14ac:dyDescent="0.25">
      <c r="A7394" s="101"/>
    </row>
    <row r="7395" spans="1:1" x14ac:dyDescent="0.25">
      <c r="A7395" s="101"/>
    </row>
    <row r="7396" spans="1:1" x14ac:dyDescent="0.25">
      <c r="A7396" s="101"/>
    </row>
    <row r="7397" spans="1:1" x14ac:dyDescent="0.25">
      <c r="A7397" s="101"/>
    </row>
    <row r="7398" spans="1:1" x14ac:dyDescent="0.25">
      <c r="A7398" s="101"/>
    </row>
    <row r="7399" spans="1:1" x14ac:dyDescent="0.25">
      <c r="A7399" s="101"/>
    </row>
    <row r="7400" spans="1:1" x14ac:dyDescent="0.25">
      <c r="A7400" s="101"/>
    </row>
    <row r="7401" spans="1:1" x14ac:dyDescent="0.25">
      <c r="A7401" s="101"/>
    </row>
    <row r="7402" spans="1:1" x14ac:dyDescent="0.25">
      <c r="A7402" s="101"/>
    </row>
    <row r="7403" spans="1:1" x14ac:dyDescent="0.25">
      <c r="A7403" s="101"/>
    </row>
    <row r="7404" spans="1:1" x14ac:dyDescent="0.25">
      <c r="A7404" s="101"/>
    </row>
    <row r="7405" spans="1:1" x14ac:dyDescent="0.25">
      <c r="A7405" s="101"/>
    </row>
    <row r="7406" spans="1:1" x14ac:dyDescent="0.25">
      <c r="A7406" s="101"/>
    </row>
    <row r="7407" spans="1:1" x14ac:dyDescent="0.25">
      <c r="A7407" s="101"/>
    </row>
    <row r="7408" spans="1:1" x14ac:dyDescent="0.25">
      <c r="A7408" s="101"/>
    </row>
    <row r="7409" spans="1:1" x14ac:dyDescent="0.25">
      <c r="A7409" s="101"/>
    </row>
    <row r="7410" spans="1:1" x14ac:dyDescent="0.25">
      <c r="A7410" s="101"/>
    </row>
    <row r="7411" spans="1:1" x14ac:dyDescent="0.25">
      <c r="A7411" s="101"/>
    </row>
    <row r="7412" spans="1:1" x14ac:dyDescent="0.25">
      <c r="A7412" s="101"/>
    </row>
    <row r="7413" spans="1:1" x14ac:dyDescent="0.25">
      <c r="A7413" s="101"/>
    </row>
    <row r="7414" spans="1:1" x14ac:dyDescent="0.25">
      <c r="A7414" s="101"/>
    </row>
    <row r="7415" spans="1:1" x14ac:dyDescent="0.25">
      <c r="A7415" s="101"/>
    </row>
    <row r="7416" spans="1:1" x14ac:dyDescent="0.25">
      <c r="A7416" s="101"/>
    </row>
    <row r="7417" spans="1:1" x14ac:dyDescent="0.25">
      <c r="A7417" s="101"/>
    </row>
    <row r="7418" spans="1:1" x14ac:dyDescent="0.25">
      <c r="A7418" s="101"/>
    </row>
    <row r="7419" spans="1:1" x14ac:dyDescent="0.25">
      <c r="A7419" s="101"/>
    </row>
    <row r="7420" spans="1:1" x14ac:dyDescent="0.25">
      <c r="A7420" s="101"/>
    </row>
    <row r="7421" spans="1:1" x14ac:dyDescent="0.25">
      <c r="A7421" s="101"/>
    </row>
    <row r="7422" spans="1:1" x14ac:dyDescent="0.25">
      <c r="A7422" s="101"/>
    </row>
    <row r="7423" spans="1:1" x14ac:dyDescent="0.25">
      <c r="A7423" s="101"/>
    </row>
    <row r="7424" spans="1:1" x14ac:dyDescent="0.25">
      <c r="A7424" s="101"/>
    </row>
    <row r="7425" spans="1:1" x14ac:dyDescent="0.25">
      <c r="A7425" s="101"/>
    </row>
    <row r="7426" spans="1:1" x14ac:dyDescent="0.25">
      <c r="A7426" s="101"/>
    </row>
    <row r="7427" spans="1:1" x14ac:dyDescent="0.25">
      <c r="A7427" s="101"/>
    </row>
    <row r="7428" spans="1:1" x14ac:dyDescent="0.25">
      <c r="A7428" s="101"/>
    </row>
    <row r="7429" spans="1:1" x14ac:dyDescent="0.25">
      <c r="A7429" s="101"/>
    </row>
    <row r="7430" spans="1:1" x14ac:dyDescent="0.25">
      <c r="A7430" s="101"/>
    </row>
    <row r="7431" spans="1:1" x14ac:dyDescent="0.25">
      <c r="A7431" s="101"/>
    </row>
    <row r="7432" spans="1:1" x14ac:dyDescent="0.25">
      <c r="A7432" s="101"/>
    </row>
    <row r="7433" spans="1:1" x14ac:dyDescent="0.25">
      <c r="A7433" s="101"/>
    </row>
    <row r="7434" spans="1:1" x14ac:dyDescent="0.25">
      <c r="A7434" s="101"/>
    </row>
    <row r="7435" spans="1:1" x14ac:dyDescent="0.25">
      <c r="A7435" s="101"/>
    </row>
    <row r="7436" spans="1:1" x14ac:dyDescent="0.25">
      <c r="A7436" s="101"/>
    </row>
    <row r="7437" spans="1:1" x14ac:dyDescent="0.25">
      <c r="A7437" s="101"/>
    </row>
    <row r="7438" spans="1:1" x14ac:dyDescent="0.25">
      <c r="A7438" s="101"/>
    </row>
    <row r="7439" spans="1:1" x14ac:dyDescent="0.25">
      <c r="A7439" s="101"/>
    </row>
    <row r="7440" spans="1:1" x14ac:dyDescent="0.25">
      <c r="A7440" s="101"/>
    </row>
    <row r="7441" spans="1:1" x14ac:dyDescent="0.25">
      <c r="A7441" s="101"/>
    </row>
    <row r="7442" spans="1:1" x14ac:dyDescent="0.25">
      <c r="A7442" s="101"/>
    </row>
    <row r="7443" spans="1:1" x14ac:dyDescent="0.25">
      <c r="A7443" s="101"/>
    </row>
    <row r="7444" spans="1:1" x14ac:dyDescent="0.25">
      <c r="A7444" s="101"/>
    </row>
    <row r="7445" spans="1:1" x14ac:dyDescent="0.25">
      <c r="A7445" s="101"/>
    </row>
    <row r="7446" spans="1:1" x14ac:dyDescent="0.25">
      <c r="A7446" s="101"/>
    </row>
    <row r="7447" spans="1:1" x14ac:dyDescent="0.25">
      <c r="A7447" s="101"/>
    </row>
    <row r="7448" spans="1:1" x14ac:dyDescent="0.25">
      <c r="A7448" s="101"/>
    </row>
    <row r="7449" spans="1:1" x14ac:dyDescent="0.25">
      <c r="A7449" s="101"/>
    </row>
    <row r="7450" spans="1:1" x14ac:dyDescent="0.25">
      <c r="A7450" s="101"/>
    </row>
    <row r="7451" spans="1:1" x14ac:dyDescent="0.25">
      <c r="A7451" s="101"/>
    </row>
    <row r="7452" spans="1:1" x14ac:dyDescent="0.25">
      <c r="A7452" s="101"/>
    </row>
    <row r="7453" spans="1:1" x14ac:dyDescent="0.25">
      <c r="A7453" s="101"/>
    </row>
    <row r="7454" spans="1:1" x14ac:dyDescent="0.25">
      <c r="A7454" s="101"/>
    </row>
    <row r="7455" spans="1:1" x14ac:dyDescent="0.25">
      <c r="A7455" s="101"/>
    </row>
    <row r="7456" spans="1:1" x14ac:dyDescent="0.25">
      <c r="A7456" s="101"/>
    </row>
    <row r="7457" spans="1:1" x14ac:dyDescent="0.25">
      <c r="A7457" s="101"/>
    </row>
    <row r="7458" spans="1:1" x14ac:dyDescent="0.25">
      <c r="A7458" s="101"/>
    </row>
    <row r="7459" spans="1:1" x14ac:dyDescent="0.25">
      <c r="A7459" s="101"/>
    </row>
    <row r="7460" spans="1:1" x14ac:dyDescent="0.25">
      <c r="A7460" s="101"/>
    </row>
    <row r="7461" spans="1:1" x14ac:dyDescent="0.25">
      <c r="A7461" s="101"/>
    </row>
    <row r="7462" spans="1:1" x14ac:dyDescent="0.25">
      <c r="A7462" s="101"/>
    </row>
    <row r="7463" spans="1:1" x14ac:dyDescent="0.25">
      <c r="A7463" s="101"/>
    </row>
    <row r="7464" spans="1:1" x14ac:dyDescent="0.25">
      <c r="A7464" s="101"/>
    </row>
    <row r="7465" spans="1:1" x14ac:dyDescent="0.25">
      <c r="A7465" s="101"/>
    </row>
    <row r="7466" spans="1:1" x14ac:dyDescent="0.25">
      <c r="A7466" s="101"/>
    </row>
    <row r="7467" spans="1:1" x14ac:dyDescent="0.25">
      <c r="A7467" s="101"/>
    </row>
    <row r="7468" spans="1:1" x14ac:dyDescent="0.25">
      <c r="A7468" s="101"/>
    </row>
    <row r="7469" spans="1:1" x14ac:dyDescent="0.25">
      <c r="A7469" s="101"/>
    </row>
    <row r="7470" spans="1:1" x14ac:dyDescent="0.25">
      <c r="A7470" s="101"/>
    </row>
    <row r="7471" spans="1:1" x14ac:dyDescent="0.25">
      <c r="A7471" s="101"/>
    </row>
    <row r="7472" spans="1:1" x14ac:dyDescent="0.25">
      <c r="A7472" s="101"/>
    </row>
    <row r="7473" spans="1:1" x14ac:dyDescent="0.25">
      <c r="A7473" s="101"/>
    </row>
    <row r="7474" spans="1:1" x14ac:dyDescent="0.25">
      <c r="A7474" s="101"/>
    </row>
    <row r="7475" spans="1:1" x14ac:dyDescent="0.25">
      <c r="A7475" s="101"/>
    </row>
    <row r="7476" spans="1:1" x14ac:dyDescent="0.25">
      <c r="A7476" s="101"/>
    </row>
    <row r="7477" spans="1:1" x14ac:dyDescent="0.25">
      <c r="A7477" s="101"/>
    </row>
    <row r="7478" spans="1:1" x14ac:dyDescent="0.25">
      <c r="A7478" s="101"/>
    </row>
    <row r="7479" spans="1:1" x14ac:dyDescent="0.25">
      <c r="A7479" s="101"/>
    </row>
    <row r="7480" spans="1:1" x14ac:dyDescent="0.25">
      <c r="A7480" s="101"/>
    </row>
    <row r="7481" spans="1:1" x14ac:dyDescent="0.25">
      <c r="A7481" s="101"/>
    </row>
    <row r="7482" spans="1:1" x14ac:dyDescent="0.25">
      <c r="A7482" s="101"/>
    </row>
    <row r="7483" spans="1:1" x14ac:dyDescent="0.25">
      <c r="A7483" s="101"/>
    </row>
    <row r="7484" spans="1:1" x14ac:dyDescent="0.25">
      <c r="A7484" s="101"/>
    </row>
    <row r="7485" spans="1:1" x14ac:dyDescent="0.25">
      <c r="A7485" s="101"/>
    </row>
    <row r="7486" spans="1:1" x14ac:dyDescent="0.25">
      <c r="A7486" s="101"/>
    </row>
    <row r="7487" spans="1:1" x14ac:dyDescent="0.25">
      <c r="A7487" s="101"/>
    </row>
    <row r="7488" spans="1:1" x14ac:dyDescent="0.25">
      <c r="A7488" s="101"/>
    </row>
    <row r="7489" spans="1:1" x14ac:dyDescent="0.25">
      <c r="A7489" s="101"/>
    </row>
    <row r="7490" spans="1:1" x14ac:dyDescent="0.25">
      <c r="A7490" s="101"/>
    </row>
    <row r="7491" spans="1:1" x14ac:dyDescent="0.25">
      <c r="A7491" s="101"/>
    </row>
    <row r="7492" spans="1:1" x14ac:dyDescent="0.25">
      <c r="A7492" s="101"/>
    </row>
    <row r="7493" spans="1:1" x14ac:dyDescent="0.25">
      <c r="A7493" s="101"/>
    </row>
    <row r="7494" spans="1:1" x14ac:dyDescent="0.25">
      <c r="A7494" s="101"/>
    </row>
    <row r="7495" spans="1:1" x14ac:dyDescent="0.25">
      <c r="A7495" s="101"/>
    </row>
    <row r="7496" spans="1:1" x14ac:dyDescent="0.25">
      <c r="A7496" s="101"/>
    </row>
    <row r="7497" spans="1:1" x14ac:dyDescent="0.25">
      <c r="A7497" s="101"/>
    </row>
    <row r="7498" spans="1:1" x14ac:dyDescent="0.25">
      <c r="A7498" s="101"/>
    </row>
    <row r="7499" spans="1:1" x14ac:dyDescent="0.25">
      <c r="A7499" s="101"/>
    </row>
    <row r="7500" spans="1:1" x14ac:dyDescent="0.25">
      <c r="A7500" s="101"/>
    </row>
    <row r="7501" spans="1:1" x14ac:dyDescent="0.25">
      <c r="A7501" s="101"/>
    </row>
    <row r="7502" spans="1:1" x14ac:dyDescent="0.25">
      <c r="A7502" s="101"/>
    </row>
    <row r="7503" spans="1:1" x14ac:dyDescent="0.25">
      <c r="A7503" s="101"/>
    </row>
    <row r="7504" spans="1:1" x14ac:dyDescent="0.25">
      <c r="A7504" s="101"/>
    </row>
    <row r="7505" spans="1:1" x14ac:dyDescent="0.25">
      <c r="A7505" s="101"/>
    </row>
    <row r="7506" spans="1:1" x14ac:dyDescent="0.25">
      <c r="A7506" s="101"/>
    </row>
    <row r="7507" spans="1:1" x14ac:dyDescent="0.25">
      <c r="A7507" s="101"/>
    </row>
    <row r="7508" spans="1:1" x14ac:dyDescent="0.25">
      <c r="A7508" s="101"/>
    </row>
    <row r="7509" spans="1:1" x14ac:dyDescent="0.25">
      <c r="A7509" s="101"/>
    </row>
    <row r="7510" spans="1:1" x14ac:dyDescent="0.25">
      <c r="A7510" s="101"/>
    </row>
    <row r="7511" spans="1:1" x14ac:dyDescent="0.25">
      <c r="A7511" s="101"/>
    </row>
    <row r="7512" spans="1:1" x14ac:dyDescent="0.25">
      <c r="A7512" s="101"/>
    </row>
    <row r="7513" spans="1:1" x14ac:dyDescent="0.25">
      <c r="A7513" s="101"/>
    </row>
    <row r="7514" spans="1:1" x14ac:dyDescent="0.25">
      <c r="A7514" s="101"/>
    </row>
    <row r="7515" spans="1:1" x14ac:dyDescent="0.25">
      <c r="A7515" s="101"/>
    </row>
    <row r="7516" spans="1:1" x14ac:dyDescent="0.25">
      <c r="A7516" s="101"/>
    </row>
    <row r="7517" spans="1:1" x14ac:dyDescent="0.25">
      <c r="A7517" s="101"/>
    </row>
    <row r="7518" spans="1:1" x14ac:dyDescent="0.25">
      <c r="A7518" s="101"/>
    </row>
    <row r="7519" spans="1:1" x14ac:dyDescent="0.25">
      <c r="A7519" s="101"/>
    </row>
    <row r="7520" spans="1:1" x14ac:dyDescent="0.25">
      <c r="A7520" s="101"/>
    </row>
    <row r="7521" spans="1:1" x14ac:dyDescent="0.25">
      <c r="A7521" s="101"/>
    </row>
    <row r="7522" spans="1:1" x14ac:dyDescent="0.25">
      <c r="A7522" s="101"/>
    </row>
    <row r="7523" spans="1:1" x14ac:dyDescent="0.25">
      <c r="A7523" s="101"/>
    </row>
    <row r="7524" spans="1:1" x14ac:dyDescent="0.25">
      <c r="A7524" s="101"/>
    </row>
    <row r="7525" spans="1:1" x14ac:dyDescent="0.25">
      <c r="A7525" s="101"/>
    </row>
    <row r="7526" spans="1:1" x14ac:dyDescent="0.25">
      <c r="A7526" s="101"/>
    </row>
    <row r="7527" spans="1:1" x14ac:dyDescent="0.25">
      <c r="A7527" s="101"/>
    </row>
    <row r="7528" spans="1:1" x14ac:dyDescent="0.25">
      <c r="A7528" s="101"/>
    </row>
    <row r="7529" spans="1:1" x14ac:dyDescent="0.25">
      <c r="A7529" s="101"/>
    </row>
    <row r="7530" spans="1:1" x14ac:dyDescent="0.25">
      <c r="A7530" s="101"/>
    </row>
    <row r="7531" spans="1:1" x14ac:dyDescent="0.25">
      <c r="A7531" s="101"/>
    </row>
    <row r="7532" spans="1:1" x14ac:dyDescent="0.25">
      <c r="A7532" s="101"/>
    </row>
    <row r="7533" spans="1:1" x14ac:dyDescent="0.25">
      <c r="A7533" s="101"/>
    </row>
    <row r="7534" spans="1:1" x14ac:dyDescent="0.25">
      <c r="A7534" s="101"/>
    </row>
    <row r="7535" spans="1:1" x14ac:dyDescent="0.25">
      <c r="A7535" s="101"/>
    </row>
    <row r="7536" spans="1:1" x14ac:dyDescent="0.25">
      <c r="A7536" s="101"/>
    </row>
    <row r="7537" spans="1:1" x14ac:dyDescent="0.25">
      <c r="A7537" s="101"/>
    </row>
    <row r="7538" spans="1:1" x14ac:dyDescent="0.25">
      <c r="A7538" s="101"/>
    </row>
    <row r="7539" spans="1:1" x14ac:dyDescent="0.25">
      <c r="A7539" s="101"/>
    </row>
    <row r="7540" spans="1:1" x14ac:dyDescent="0.25">
      <c r="A7540" s="101"/>
    </row>
    <row r="7541" spans="1:1" x14ac:dyDescent="0.25">
      <c r="A7541" s="101"/>
    </row>
    <row r="7542" spans="1:1" x14ac:dyDescent="0.25">
      <c r="A7542" s="101"/>
    </row>
    <row r="7543" spans="1:1" x14ac:dyDescent="0.25">
      <c r="A7543" s="101"/>
    </row>
    <row r="7544" spans="1:1" x14ac:dyDescent="0.25">
      <c r="A7544" s="101"/>
    </row>
    <row r="7545" spans="1:1" x14ac:dyDescent="0.25">
      <c r="A7545" s="101"/>
    </row>
    <row r="7546" spans="1:1" x14ac:dyDescent="0.25">
      <c r="A7546" s="101"/>
    </row>
    <row r="7547" spans="1:1" x14ac:dyDescent="0.25">
      <c r="A7547" s="101"/>
    </row>
    <row r="7548" spans="1:1" x14ac:dyDescent="0.25">
      <c r="A7548" s="101"/>
    </row>
    <row r="7549" spans="1:1" x14ac:dyDescent="0.25">
      <c r="A7549" s="101"/>
    </row>
    <row r="7550" spans="1:1" x14ac:dyDescent="0.25">
      <c r="A7550" s="101"/>
    </row>
    <row r="7551" spans="1:1" x14ac:dyDescent="0.25">
      <c r="A7551" s="101"/>
    </row>
    <row r="7552" spans="1:1" x14ac:dyDescent="0.25">
      <c r="A7552" s="101"/>
    </row>
    <row r="7553" spans="1:1" x14ac:dyDescent="0.25">
      <c r="A7553" s="101"/>
    </row>
    <row r="7554" spans="1:1" x14ac:dyDescent="0.25">
      <c r="A7554" s="101"/>
    </row>
    <row r="7555" spans="1:1" x14ac:dyDescent="0.25">
      <c r="A7555" s="101"/>
    </row>
    <row r="7556" spans="1:1" x14ac:dyDescent="0.25">
      <c r="A7556" s="101"/>
    </row>
    <row r="7557" spans="1:1" x14ac:dyDescent="0.25">
      <c r="A7557" s="101"/>
    </row>
    <row r="7558" spans="1:1" x14ac:dyDescent="0.25">
      <c r="A7558" s="101"/>
    </row>
    <row r="7559" spans="1:1" x14ac:dyDescent="0.25">
      <c r="A7559" s="101"/>
    </row>
    <row r="7560" spans="1:1" x14ac:dyDescent="0.25">
      <c r="A7560" s="101"/>
    </row>
    <row r="7561" spans="1:1" x14ac:dyDescent="0.25">
      <c r="A7561" s="101"/>
    </row>
    <row r="7562" spans="1:1" x14ac:dyDescent="0.25">
      <c r="A7562" s="101"/>
    </row>
    <row r="7563" spans="1:1" x14ac:dyDescent="0.25">
      <c r="A7563" s="101"/>
    </row>
    <row r="7564" spans="1:1" x14ac:dyDescent="0.25">
      <c r="A7564" s="101"/>
    </row>
    <row r="7565" spans="1:1" x14ac:dyDescent="0.25">
      <c r="A7565" s="101"/>
    </row>
    <row r="7566" spans="1:1" x14ac:dyDescent="0.25">
      <c r="A7566" s="101"/>
    </row>
    <row r="7567" spans="1:1" x14ac:dyDescent="0.25">
      <c r="A7567" s="101"/>
    </row>
    <row r="7568" spans="1:1" x14ac:dyDescent="0.25">
      <c r="A7568" s="101"/>
    </row>
    <row r="7569" spans="1:1" x14ac:dyDescent="0.25">
      <c r="A7569" s="101"/>
    </row>
    <row r="7570" spans="1:1" x14ac:dyDescent="0.25">
      <c r="A7570" s="101"/>
    </row>
    <row r="7571" spans="1:1" x14ac:dyDescent="0.25">
      <c r="A7571" s="101"/>
    </row>
    <row r="7572" spans="1:1" x14ac:dyDescent="0.25">
      <c r="A7572" s="101"/>
    </row>
    <row r="7573" spans="1:1" x14ac:dyDescent="0.25">
      <c r="A7573" s="101"/>
    </row>
    <row r="7574" spans="1:1" x14ac:dyDescent="0.25">
      <c r="A7574" s="101"/>
    </row>
    <row r="7575" spans="1:1" x14ac:dyDescent="0.25">
      <c r="A7575" s="101"/>
    </row>
    <row r="7576" spans="1:1" x14ac:dyDescent="0.25">
      <c r="A7576" s="101"/>
    </row>
    <row r="7577" spans="1:1" x14ac:dyDescent="0.25">
      <c r="A7577" s="101"/>
    </row>
    <row r="7578" spans="1:1" x14ac:dyDescent="0.25">
      <c r="A7578" s="101"/>
    </row>
    <row r="7579" spans="1:1" x14ac:dyDescent="0.25">
      <c r="A7579" s="101"/>
    </row>
    <row r="7580" spans="1:1" x14ac:dyDescent="0.25">
      <c r="A7580" s="101"/>
    </row>
    <row r="7581" spans="1:1" x14ac:dyDescent="0.25">
      <c r="A7581" s="101"/>
    </row>
    <row r="7582" spans="1:1" x14ac:dyDescent="0.25">
      <c r="A7582" s="101"/>
    </row>
    <row r="7583" spans="1:1" x14ac:dyDescent="0.25">
      <c r="A7583" s="101"/>
    </row>
    <row r="7584" spans="1:1" x14ac:dyDescent="0.25">
      <c r="A7584" s="101"/>
    </row>
    <row r="7585" spans="1:1" x14ac:dyDescent="0.25">
      <c r="A7585" s="101"/>
    </row>
    <row r="7586" spans="1:1" x14ac:dyDescent="0.25">
      <c r="A7586" s="101"/>
    </row>
    <row r="7587" spans="1:1" x14ac:dyDescent="0.25">
      <c r="A7587" s="101"/>
    </row>
    <row r="7588" spans="1:1" x14ac:dyDescent="0.25">
      <c r="A7588" s="101"/>
    </row>
    <row r="7589" spans="1:1" x14ac:dyDescent="0.25">
      <c r="A7589" s="101"/>
    </row>
    <row r="7590" spans="1:1" x14ac:dyDescent="0.25">
      <c r="A7590" s="101"/>
    </row>
    <row r="7591" spans="1:1" x14ac:dyDescent="0.25">
      <c r="A7591" s="101"/>
    </row>
    <row r="7592" spans="1:1" x14ac:dyDescent="0.25">
      <c r="A7592" s="101"/>
    </row>
    <row r="7593" spans="1:1" x14ac:dyDescent="0.25">
      <c r="A7593" s="101"/>
    </row>
    <row r="7594" spans="1:1" x14ac:dyDescent="0.25">
      <c r="A7594" s="101"/>
    </row>
    <row r="7595" spans="1:1" x14ac:dyDescent="0.25">
      <c r="A7595" s="101"/>
    </row>
    <row r="7596" spans="1:1" x14ac:dyDescent="0.25">
      <c r="A7596" s="101"/>
    </row>
    <row r="7597" spans="1:1" x14ac:dyDescent="0.25">
      <c r="A7597" s="101"/>
    </row>
    <row r="7598" spans="1:1" x14ac:dyDescent="0.25">
      <c r="A7598" s="101"/>
    </row>
    <row r="7599" spans="1:1" x14ac:dyDescent="0.25">
      <c r="A7599" s="101"/>
    </row>
    <row r="7600" spans="1:1" x14ac:dyDescent="0.25">
      <c r="A7600" s="101"/>
    </row>
    <row r="7601" spans="1:1" x14ac:dyDescent="0.25">
      <c r="A7601" s="101"/>
    </row>
    <row r="7602" spans="1:1" x14ac:dyDescent="0.25">
      <c r="A7602" s="101"/>
    </row>
    <row r="7603" spans="1:1" x14ac:dyDescent="0.25">
      <c r="A7603" s="101"/>
    </row>
    <row r="7604" spans="1:1" x14ac:dyDescent="0.25">
      <c r="A7604" s="101"/>
    </row>
    <row r="7605" spans="1:1" x14ac:dyDescent="0.25">
      <c r="A7605" s="101"/>
    </row>
    <row r="7606" spans="1:1" x14ac:dyDescent="0.25">
      <c r="A7606" s="101"/>
    </row>
    <row r="7607" spans="1:1" x14ac:dyDescent="0.25">
      <c r="A7607" s="101"/>
    </row>
    <row r="7608" spans="1:1" x14ac:dyDescent="0.25">
      <c r="A7608" s="101"/>
    </row>
    <row r="7609" spans="1:1" x14ac:dyDescent="0.25">
      <c r="A7609" s="101"/>
    </row>
    <row r="7610" spans="1:1" x14ac:dyDescent="0.25">
      <c r="A7610" s="101"/>
    </row>
    <row r="7611" spans="1:1" x14ac:dyDescent="0.25">
      <c r="A7611" s="101"/>
    </row>
    <row r="7612" spans="1:1" x14ac:dyDescent="0.25">
      <c r="A7612" s="101"/>
    </row>
    <row r="7613" spans="1:1" x14ac:dyDescent="0.25">
      <c r="A7613" s="101"/>
    </row>
    <row r="7614" spans="1:1" x14ac:dyDescent="0.25">
      <c r="A7614" s="101"/>
    </row>
    <row r="7615" spans="1:1" x14ac:dyDescent="0.25">
      <c r="A7615" s="101"/>
    </row>
    <row r="7616" spans="1:1" x14ac:dyDescent="0.25">
      <c r="A7616" s="101"/>
    </row>
    <row r="7617" spans="1:1" x14ac:dyDescent="0.25">
      <c r="A7617" s="101"/>
    </row>
    <row r="7618" spans="1:1" x14ac:dyDescent="0.25">
      <c r="A7618" s="101"/>
    </row>
    <row r="7619" spans="1:1" x14ac:dyDescent="0.25">
      <c r="A7619" s="101"/>
    </row>
    <row r="7620" spans="1:1" x14ac:dyDescent="0.25">
      <c r="A7620" s="101"/>
    </row>
    <row r="7621" spans="1:1" x14ac:dyDescent="0.25">
      <c r="A7621" s="101"/>
    </row>
    <row r="7622" spans="1:1" x14ac:dyDescent="0.25">
      <c r="A7622" s="101"/>
    </row>
    <row r="7623" spans="1:1" x14ac:dyDescent="0.25">
      <c r="A7623" s="101"/>
    </row>
    <row r="7624" spans="1:1" x14ac:dyDescent="0.25">
      <c r="A7624" s="101"/>
    </row>
    <row r="7625" spans="1:1" x14ac:dyDescent="0.25">
      <c r="A7625" s="101"/>
    </row>
    <row r="7626" spans="1:1" x14ac:dyDescent="0.25">
      <c r="A7626" s="101"/>
    </row>
    <row r="7627" spans="1:1" x14ac:dyDescent="0.25">
      <c r="A7627" s="101"/>
    </row>
    <row r="7628" spans="1:1" x14ac:dyDescent="0.25">
      <c r="A7628" s="101"/>
    </row>
    <row r="7629" spans="1:1" x14ac:dyDescent="0.25">
      <c r="A7629" s="101"/>
    </row>
    <row r="7630" spans="1:1" x14ac:dyDescent="0.25">
      <c r="A7630" s="101"/>
    </row>
    <row r="7631" spans="1:1" x14ac:dyDescent="0.25">
      <c r="A7631" s="101"/>
    </row>
    <row r="7632" spans="1:1" x14ac:dyDescent="0.25">
      <c r="A7632" s="101"/>
    </row>
    <row r="7633" spans="1:1" x14ac:dyDescent="0.25">
      <c r="A7633" s="101"/>
    </row>
    <row r="7634" spans="1:1" x14ac:dyDescent="0.25">
      <c r="A7634" s="101"/>
    </row>
    <row r="7635" spans="1:1" x14ac:dyDescent="0.25">
      <c r="A7635" s="101"/>
    </row>
    <row r="7636" spans="1:1" x14ac:dyDescent="0.25">
      <c r="A7636" s="101"/>
    </row>
    <row r="7637" spans="1:1" x14ac:dyDescent="0.25">
      <c r="A7637" s="101"/>
    </row>
    <row r="7638" spans="1:1" x14ac:dyDescent="0.25">
      <c r="A7638" s="101"/>
    </row>
    <row r="7639" spans="1:1" x14ac:dyDescent="0.25">
      <c r="A7639" s="101"/>
    </row>
    <row r="7640" spans="1:1" x14ac:dyDescent="0.25">
      <c r="A7640" s="101"/>
    </row>
    <row r="7641" spans="1:1" x14ac:dyDescent="0.25">
      <c r="A7641" s="101"/>
    </row>
    <row r="7642" spans="1:1" x14ac:dyDescent="0.25">
      <c r="A7642" s="101"/>
    </row>
    <row r="7643" spans="1:1" x14ac:dyDescent="0.25">
      <c r="A7643" s="101"/>
    </row>
    <row r="7644" spans="1:1" x14ac:dyDescent="0.25">
      <c r="A7644" s="101"/>
    </row>
    <row r="7645" spans="1:1" x14ac:dyDescent="0.25">
      <c r="A7645" s="101"/>
    </row>
    <row r="7646" spans="1:1" x14ac:dyDescent="0.25">
      <c r="A7646" s="101"/>
    </row>
    <row r="7647" spans="1:1" x14ac:dyDescent="0.25">
      <c r="A7647" s="101"/>
    </row>
    <row r="7648" spans="1:1" x14ac:dyDescent="0.25">
      <c r="A7648" s="101"/>
    </row>
    <row r="7649" spans="1:1" x14ac:dyDescent="0.25">
      <c r="A7649" s="101"/>
    </row>
    <row r="7650" spans="1:1" x14ac:dyDescent="0.25">
      <c r="A7650" s="101"/>
    </row>
    <row r="7651" spans="1:1" x14ac:dyDescent="0.25">
      <c r="A7651" s="101"/>
    </row>
    <row r="7652" spans="1:1" x14ac:dyDescent="0.25">
      <c r="A7652" s="101"/>
    </row>
    <row r="7653" spans="1:1" x14ac:dyDescent="0.25">
      <c r="A7653" s="101"/>
    </row>
    <row r="7654" spans="1:1" x14ac:dyDescent="0.25">
      <c r="A7654" s="101"/>
    </row>
    <row r="7655" spans="1:1" x14ac:dyDescent="0.25">
      <c r="A7655" s="101"/>
    </row>
    <row r="7656" spans="1:1" x14ac:dyDescent="0.25">
      <c r="A7656" s="101"/>
    </row>
    <row r="7657" spans="1:1" x14ac:dyDescent="0.25">
      <c r="A7657" s="101"/>
    </row>
    <row r="7658" spans="1:1" x14ac:dyDescent="0.25">
      <c r="A7658" s="101"/>
    </row>
    <row r="7659" spans="1:1" x14ac:dyDescent="0.25">
      <c r="A7659" s="101"/>
    </row>
    <row r="7660" spans="1:1" x14ac:dyDescent="0.25">
      <c r="A7660" s="101"/>
    </row>
    <row r="7661" spans="1:1" x14ac:dyDescent="0.25">
      <c r="A7661" s="101"/>
    </row>
    <row r="7662" spans="1:1" x14ac:dyDescent="0.25">
      <c r="A7662" s="101"/>
    </row>
    <row r="7663" spans="1:1" x14ac:dyDescent="0.25">
      <c r="A7663" s="101"/>
    </row>
    <row r="7664" spans="1:1" x14ac:dyDescent="0.25">
      <c r="A7664" s="101"/>
    </row>
    <row r="7665" spans="1:1" x14ac:dyDescent="0.25">
      <c r="A7665" s="101"/>
    </row>
    <row r="7666" spans="1:1" x14ac:dyDescent="0.25">
      <c r="A7666" s="101"/>
    </row>
    <row r="7667" spans="1:1" x14ac:dyDescent="0.25">
      <c r="A7667" s="101"/>
    </row>
    <row r="7668" spans="1:1" x14ac:dyDescent="0.25">
      <c r="A7668" s="101"/>
    </row>
    <row r="7669" spans="1:1" x14ac:dyDescent="0.25">
      <c r="A7669" s="101"/>
    </row>
    <row r="7670" spans="1:1" x14ac:dyDescent="0.25">
      <c r="A7670" s="101"/>
    </row>
    <row r="7671" spans="1:1" x14ac:dyDescent="0.25">
      <c r="A7671" s="101"/>
    </row>
    <row r="7672" spans="1:1" x14ac:dyDescent="0.25">
      <c r="A7672" s="101"/>
    </row>
    <row r="7673" spans="1:1" x14ac:dyDescent="0.25">
      <c r="A7673" s="101"/>
    </row>
    <row r="7674" spans="1:1" x14ac:dyDescent="0.25">
      <c r="A7674" s="101"/>
    </row>
    <row r="7675" spans="1:1" x14ac:dyDescent="0.25">
      <c r="A7675" s="101"/>
    </row>
    <row r="7676" spans="1:1" x14ac:dyDescent="0.25">
      <c r="A7676" s="101"/>
    </row>
    <row r="7677" spans="1:1" x14ac:dyDescent="0.25">
      <c r="A7677" s="101"/>
    </row>
    <row r="7678" spans="1:1" x14ac:dyDescent="0.25">
      <c r="A7678" s="101"/>
    </row>
    <row r="7679" spans="1:1" x14ac:dyDescent="0.25">
      <c r="A7679" s="101"/>
    </row>
    <row r="7680" spans="1:1" x14ac:dyDescent="0.25">
      <c r="A7680" s="101"/>
    </row>
    <row r="7681" spans="1:1" x14ac:dyDescent="0.25">
      <c r="A7681" s="101"/>
    </row>
    <row r="7682" spans="1:1" x14ac:dyDescent="0.25">
      <c r="A7682" s="101"/>
    </row>
    <row r="7683" spans="1:1" x14ac:dyDescent="0.25">
      <c r="A7683" s="101"/>
    </row>
    <row r="7684" spans="1:1" x14ac:dyDescent="0.25">
      <c r="A7684" s="101"/>
    </row>
    <row r="7685" spans="1:1" x14ac:dyDescent="0.25">
      <c r="A7685" s="101"/>
    </row>
    <row r="7686" spans="1:1" x14ac:dyDescent="0.25">
      <c r="A7686" s="101"/>
    </row>
    <row r="7687" spans="1:1" x14ac:dyDescent="0.25">
      <c r="A7687" s="101"/>
    </row>
    <row r="7688" spans="1:1" x14ac:dyDescent="0.25">
      <c r="A7688" s="101"/>
    </row>
    <row r="7689" spans="1:1" x14ac:dyDescent="0.25">
      <c r="A7689" s="101"/>
    </row>
    <row r="7690" spans="1:1" x14ac:dyDescent="0.25">
      <c r="A7690" s="101"/>
    </row>
    <row r="7691" spans="1:1" x14ac:dyDescent="0.25">
      <c r="A7691" s="101"/>
    </row>
    <row r="7692" spans="1:1" x14ac:dyDescent="0.25">
      <c r="A7692" s="101"/>
    </row>
    <row r="7693" spans="1:1" x14ac:dyDescent="0.25">
      <c r="A7693" s="101"/>
    </row>
    <row r="7694" spans="1:1" x14ac:dyDescent="0.25">
      <c r="A7694" s="101"/>
    </row>
    <row r="7695" spans="1:1" x14ac:dyDescent="0.25">
      <c r="A7695" s="101"/>
    </row>
    <row r="7696" spans="1:1" x14ac:dyDescent="0.25">
      <c r="A7696" s="101"/>
    </row>
    <row r="7697" spans="1:1" x14ac:dyDescent="0.25">
      <c r="A7697" s="101"/>
    </row>
    <row r="7698" spans="1:1" x14ac:dyDescent="0.25">
      <c r="A7698" s="101"/>
    </row>
    <row r="7699" spans="1:1" x14ac:dyDescent="0.25">
      <c r="A7699" s="101"/>
    </row>
    <row r="7700" spans="1:1" x14ac:dyDescent="0.25">
      <c r="A7700" s="101"/>
    </row>
    <row r="7701" spans="1:1" x14ac:dyDescent="0.25">
      <c r="A7701" s="101"/>
    </row>
    <row r="7702" spans="1:1" x14ac:dyDescent="0.25">
      <c r="A7702" s="101"/>
    </row>
    <row r="7703" spans="1:1" x14ac:dyDescent="0.25">
      <c r="A7703" s="101"/>
    </row>
    <row r="7704" spans="1:1" x14ac:dyDescent="0.25">
      <c r="A7704" s="101"/>
    </row>
    <row r="7705" spans="1:1" x14ac:dyDescent="0.25">
      <c r="A7705" s="101"/>
    </row>
    <row r="7706" spans="1:1" x14ac:dyDescent="0.25">
      <c r="A7706" s="101"/>
    </row>
    <row r="7707" spans="1:1" x14ac:dyDescent="0.25">
      <c r="A7707" s="101"/>
    </row>
    <row r="7708" spans="1:1" x14ac:dyDescent="0.25">
      <c r="A7708" s="101"/>
    </row>
    <row r="7709" spans="1:1" x14ac:dyDescent="0.25">
      <c r="A7709" s="101"/>
    </row>
    <row r="7710" spans="1:1" x14ac:dyDescent="0.25">
      <c r="A7710" s="101"/>
    </row>
    <row r="7711" spans="1:1" x14ac:dyDescent="0.25">
      <c r="A7711" s="101"/>
    </row>
    <row r="7712" spans="1:1" x14ac:dyDescent="0.25">
      <c r="A7712" s="101"/>
    </row>
    <row r="7713" spans="1:1" x14ac:dyDescent="0.25">
      <c r="A7713" s="101"/>
    </row>
    <row r="7714" spans="1:1" x14ac:dyDescent="0.25">
      <c r="A7714" s="101"/>
    </row>
    <row r="7715" spans="1:1" x14ac:dyDescent="0.25">
      <c r="A7715" s="101"/>
    </row>
    <row r="7716" spans="1:1" x14ac:dyDescent="0.25">
      <c r="A7716" s="101"/>
    </row>
    <row r="7717" spans="1:1" x14ac:dyDescent="0.25">
      <c r="A7717" s="101"/>
    </row>
    <row r="7718" spans="1:1" x14ac:dyDescent="0.25">
      <c r="A7718" s="101"/>
    </row>
    <row r="7719" spans="1:1" x14ac:dyDescent="0.25">
      <c r="A7719" s="101"/>
    </row>
    <row r="7720" spans="1:1" x14ac:dyDescent="0.25">
      <c r="A7720" s="101"/>
    </row>
    <row r="7721" spans="1:1" x14ac:dyDescent="0.25">
      <c r="A7721" s="101"/>
    </row>
    <row r="7722" spans="1:1" x14ac:dyDescent="0.25">
      <c r="A7722" s="101"/>
    </row>
    <row r="7723" spans="1:1" x14ac:dyDescent="0.25">
      <c r="A7723" s="101"/>
    </row>
    <row r="7724" spans="1:1" x14ac:dyDescent="0.25">
      <c r="A7724" s="101"/>
    </row>
    <row r="7725" spans="1:1" x14ac:dyDescent="0.25">
      <c r="A7725" s="101"/>
    </row>
    <row r="7726" spans="1:1" x14ac:dyDescent="0.25">
      <c r="A7726" s="101"/>
    </row>
    <row r="7727" spans="1:1" x14ac:dyDescent="0.25">
      <c r="A7727" s="101"/>
    </row>
    <row r="7728" spans="1:1" x14ac:dyDescent="0.25">
      <c r="A7728" s="101"/>
    </row>
    <row r="7729" spans="1:1" x14ac:dyDescent="0.25">
      <c r="A7729" s="101"/>
    </row>
    <row r="7730" spans="1:1" x14ac:dyDescent="0.25">
      <c r="A7730" s="101"/>
    </row>
    <row r="7731" spans="1:1" x14ac:dyDescent="0.25">
      <c r="A7731" s="101"/>
    </row>
    <row r="7732" spans="1:1" x14ac:dyDescent="0.25">
      <c r="A7732" s="101"/>
    </row>
    <row r="7733" spans="1:1" x14ac:dyDescent="0.25">
      <c r="A7733" s="101"/>
    </row>
    <row r="7734" spans="1:1" x14ac:dyDescent="0.25">
      <c r="A7734" s="101"/>
    </row>
    <row r="7735" spans="1:1" x14ac:dyDescent="0.25">
      <c r="A7735" s="101"/>
    </row>
    <row r="7736" spans="1:1" x14ac:dyDescent="0.25">
      <c r="A7736" s="101"/>
    </row>
    <row r="7737" spans="1:1" x14ac:dyDescent="0.25">
      <c r="A7737" s="101"/>
    </row>
    <row r="7738" spans="1:1" x14ac:dyDescent="0.25">
      <c r="A7738" s="101"/>
    </row>
    <row r="7739" spans="1:1" x14ac:dyDescent="0.25">
      <c r="A7739" s="101"/>
    </row>
    <row r="7740" spans="1:1" x14ac:dyDescent="0.25">
      <c r="A7740" s="101"/>
    </row>
    <row r="7741" spans="1:1" x14ac:dyDescent="0.25">
      <c r="A7741" s="101"/>
    </row>
    <row r="7742" spans="1:1" x14ac:dyDescent="0.25">
      <c r="A7742" s="101"/>
    </row>
    <row r="7743" spans="1:1" x14ac:dyDescent="0.25">
      <c r="A7743" s="101"/>
    </row>
    <row r="7744" spans="1:1" x14ac:dyDescent="0.25">
      <c r="A7744" s="101"/>
    </row>
    <row r="7745" spans="1:1" x14ac:dyDescent="0.25">
      <c r="A7745" s="101"/>
    </row>
    <row r="7746" spans="1:1" x14ac:dyDescent="0.25">
      <c r="A7746" s="101"/>
    </row>
    <row r="7747" spans="1:1" x14ac:dyDescent="0.25">
      <c r="A7747" s="101"/>
    </row>
    <row r="7748" spans="1:1" x14ac:dyDescent="0.25">
      <c r="A7748" s="101"/>
    </row>
    <row r="7749" spans="1:1" x14ac:dyDescent="0.25">
      <c r="A7749" s="101"/>
    </row>
    <row r="7750" spans="1:1" x14ac:dyDescent="0.25">
      <c r="A7750" s="101"/>
    </row>
    <row r="7751" spans="1:1" x14ac:dyDescent="0.25">
      <c r="A7751" s="101"/>
    </row>
    <row r="7752" spans="1:1" x14ac:dyDescent="0.25">
      <c r="A7752" s="101"/>
    </row>
    <row r="7753" spans="1:1" x14ac:dyDescent="0.25">
      <c r="A7753" s="101"/>
    </row>
    <row r="7754" spans="1:1" x14ac:dyDescent="0.25">
      <c r="A7754" s="101"/>
    </row>
    <row r="7755" spans="1:1" x14ac:dyDescent="0.25">
      <c r="A7755" s="101"/>
    </row>
    <row r="7756" spans="1:1" x14ac:dyDescent="0.25">
      <c r="A7756" s="101"/>
    </row>
    <row r="7757" spans="1:1" x14ac:dyDescent="0.25">
      <c r="A7757" s="101"/>
    </row>
    <row r="7758" spans="1:1" x14ac:dyDescent="0.25">
      <c r="A7758" s="101"/>
    </row>
    <row r="7759" spans="1:1" x14ac:dyDescent="0.25">
      <c r="A7759" s="101"/>
    </row>
    <row r="7760" spans="1:1" x14ac:dyDescent="0.25">
      <c r="A7760" s="101"/>
    </row>
    <row r="7761" spans="1:1" x14ac:dyDescent="0.25">
      <c r="A7761" s="101"/>
    </row>
    <row r="7762" spans="1:1" x14ac:dyDescent="0.25">
      <c r="A7762" s="101"/>
    </row>
    <row r="7763" spans="1:1" x14ac:dyDescent="0.25">
      <c r="A7763" s="101"/>
    </row>
    <row r="7764" spans="1:1" x14ac:dyDescent="0.25">
      <c r="A7764" s="101"/>
    </row>
    <row r="7765" spans="1:1" x14ac:dyDescent="0.25">
      <c r="A7765" s="101"/>
    </row>
    <row r="7766" spans="1:1" x14ac:dyDescent="0.25">
      <c r="A7766" s="101"/>
    </row>
    <row r="7767" spans="1:1" x14ac:dyDescent="0.25">
      <c r="A7767" s="101"/>
    </row>
    <row r="7768" spans="1:1" x14ac:dyDescent="0.25">
      <c r="A7768" s="101"/>
    </row>
    <row r="7769" spans="1:1" x14ac:dyDescent="0.25">
      <c r="A7769" s="101"/>
    </row>
    <row r="7770" spans="1:1" x14ac:dyDescent="0.25">
      <c r="A7770" s="101"/>
    </row>
    <row r="7771" spans="1:1" x14ac:dyDescent="0.25">
      <c r="A7771" s="101"/>
    </row>
    <row r="7772" spans="1:1" x14ac:dyDescent="0.25">
      <c r="A7772" s="101"/>
    </row>
    <row r="7773" spans="1:1" x14ac:dyDescent="0.25">
      <c r="A7773" s="101"/>
    </row>
    <row r="7774" spans="1:1" x14ac:dyDescent="0.25">
      <c r="A7774" s="101"/>
    </row>
    <row r="7775" spans="1:1" x14ac:dyDescent="0.25">
      <c r="A7775" s="101"/>
    </row>
    <row r="7776" spans="1:1" x14ac:dyDescent="0.25">
      <c r="A7776" s="101"/>
    </row>
    <row r="7777" spans="1:1" x14ac:dyDescent="0.25">
      <c r="A7777" s="101"/>
    </row>
    <row r="7778" spans="1:1" x14ac:dyDescent="0.25">
      <c r="A7778" s="101"/>
    </row>
    <row r="7779" spans="1:1" x14ac:dyDescent="0.25">
      <c r="A7779" s="101"/>
    </row>
    <row r="7780" spans="1:1" x14ac:dyDescent="0.25">
      <c r="A7780" s="101"/>
    </row>
    <row r="7781" spans="1:1" x14ac:dyDescent="0.25">
      <c r="A7781" s="101"/>
    </row>
    <row r="7782" spans="1:1" x14ac:dyDescent="0.25">
      <c r="A7782" s="101"/>
    </row>
    <row r="7783" spans="1:1" x14ac:dyDescent="0.25">
      <c r="A7783" s="101"/>
    </row>
    <row r="7784" spans="1:1" x14ac:dyDescent="0.25">
      <c r="A7784" s="101"/>
    </row>
    <row r="7785" spans="1:1" x14ac:dyDescent="0.25">
      <c r="A7785" s="101"/>
    </row>
    <row r="7786" spans="1:1" x14ac:dyDescent="0.25">
      <c r="A7786" s="101"/>
    </row>
    <row r="7787" spans="1:1" x14ac:dyDescent="0.25">
      <c r="A7787" s="101"/>
    </row>
    <row r="7788" spans="1:1" x14ac:dyDescent="0.25">
      <c r="A7788" s="101"/>
    </row>
    <row r="7789" spans="1:1" x14ac:dyDescent="0.25">
      <c r="A7789" s="101"/>
    </row>
    <row r="7790" spans="1:1" x14ac:dyDescent="0.25">
      <c r="A7790" s="101"/>
    </row>
    <row r="7791" spans="1:1" x14ac:dyDescent="0.25">
      <c r="A7791" s="101"/>
    </row>
    <row r="7792" spans="1:1" x14ac:dyDescent="0.25">
      <c r="A7792" s="101"/>
    </row>
    <row r="7793" spans="1:1" x14ac:dyDescent="0.25">
      <c r="A7793" s="101"/>
    </row>
    <row r="7794" spans="1:1" x14ac:dyDescent="0.25">
      <c r="A7794" s="101"/>
    </row>
    <row r="7795" spans="1:1" x14ac:dyDescent="0.25">
      <c r="A7795" s="101"/>
    </row>
    <row r="7796" spans="1:1" x14ac:dyDescent="0.25">
      <c r="A7796" s="101"/>
    </row>
    <row r="7797" spans="1:1" x14ac:dyDescent="0.25">
      <c r="A7797" s="101"/>
    </row>
    <row r="7798" spans="1:1" x14ac:dyDescent="0.25">
      <c r="A7798" s="101"/>
    </row>
    <row r="7799" spans="1:1" x14ac:dyDescent="0.25">
      <c r="A7799" s="101"/>
    </row>
    <row r="7800" spans="1:1" x14ac:dyDescent="0.25">
      <c r="A7800" s="101"/>
    </row>
    <row r="7801" spans="1:1" x14ac:dyDescent="0.25">
      <c r="A7801" s="101"/>
    </row>
    <row r="7802" spans="1:1" x14ac:dyDescent="0.25">
      <c r="A7802" s="101"/>
    </row>
    <row r="7803" spans="1:1" x14ac:dyDescent="0.25">
      <c r="A7803" s="101"/>
    </row>
    <row r="7804" spans="1:1" x14ac:dyDescent="0.25">
      <c r="A7804" s="101"/>
    </row>
    <row r="7805" spans="1:1" x14ac:dyDescent="0.25">
      <c r="A7805" s="101"/>
    </row>
    <row r="7806" spans="1:1" x14ac:dyDescent="0.25">
      <c r="A7806" s="101"/>
    </row>
    <row r="7807" spans="1:1" x14ac:dyDescent="0.25">
      <c r="A7807" s="101"/>
    </row>
    <row r="7808" spans="1:1" x14ac:dyDescent="0.25">
      <c r="A7808" s="101"/>
    </row>
    <row r="7809" spans="1:1" x14ac:dyDescent="0.25">
      <c r="A7809" s="101"/>
    </row>
    <row r="7810" spans="1:1" x14ac:dyDescent="0.25">
      <c r="A7810" s="101"/>
    </row>
    <row r="7811" spans="1:1" x14ac:dyDescent="0.25">
      <c r="A7811" s="101"/>
    </row>
    <row r="7812" spans="1:1" x14ac:dyDescent="0.25">
      <c r="A7812" s="101"/>
    </row>
    <row r="7813" spans="1:1" x14ac:dyDescent="0.25">
      <c r="A7813" s="101"/>
    </row>
    <row r="7814" spans="1:1" x14ac:dyDescent="0.25">
      <c r="A7814" s="101"/>
    </row>
    <row r="7815" spans="1:1" x14ac:dyDescent="0.25">
      <c r="A7815" s="101"/>
    </row>
    <row r="7816" spans="1:1" x14ac:dyDescent="0.25">
      <c r="A7816" s="101"/>
    </row>
    <row r="7817" spans="1:1" x14ac:dyDescent="0.25">
      <c r="A7817" s="101"/>
    </row>
    <row r="7818" spans="1:1" x14ac:dyDescent="0.25">
      <c r="A7818" s="101"/>
    </row>
    <row r="7819" spans="1:1" x14ac:dyDescent="0.25">
      <c r="A7819" s="101"/>
    </row>
    <row r="7820" spans="1:1" x14ac:dyDescent="0.25">
      <c r="A7820" s="101"/>
    </row>
    <row r="7821" spans="1:1" x14ac:dyDescent="0.25">
      <c r="A7821" s="101"/>
    </row>
    <row r="7822" spans="1:1" x14ac:dyDescent="0.25">
      <c r="A7822" s="101"/>
    </row>
    <row r="7823" spans="1:1" x14ac:dyDescent="0.25">
      <c r="A7823" s="101"/>
    </row>
    <row r="7824" spans="1:1" x14ac:dyDescent="0.25">
      <c r="A7824" s="101"/>
    </row>
    <row r="7825" spans="1:1" x14ac:dyDescent="0.25">
      <c r="A7825" s="101"/>
    </row>
    <row r="7826" spans="1:1" x14ac:dyDescent="0.25">
      <c r="A7826" s="101"/>
    </row>
    <row r="7827" spans="1:1" x14ac:dyDescent="0.25">
      <c r="A7827" s="101"/>
    </row>
    <row r="7828" spans="1:1" x14ac:dyDescent="0.25">
      <c r="A7828" s="101"/>
    </row>
    <row r="7829" spans="1:1" x14ac:dyDescent="0.25">
      <c r="A7829" s="101"/>
    </row>
    <row r="7830" spans="1:1" x14ac:dyDescent="0.25">
      <c r="A7830" s="101"/>
    </row>
    <row r="7831" spans="1:1" x14ac:dyDescent="0.25">
      <c r="A7831" s="101"/>
    </row>
    <row r="7832" spans="1:1" x14ac:dyDescent="0.25">
      <c r="A7832" s="101"/>
    </row>
    <row r="7833" spans="1:1" x14ac:dyDescent="0.25">
      <c r="A7833" s="101"/>
    </row>
    <row r="7834" spans="1:1" x14ac:dyDescent="0.25">
      <c r="A7834" s="101"/>
    </row>
    <row r="7835" spans="1:1" x14ac:dyDescent="0.25">
      <c r="A7835" s="101"/>
    </row>
    <row r="7836" spans="1:1" x14ac:dyDescent="0.25">
      <c r="A7836" s="101"/>
    </row>
    <row r="7837" spans="1:1" x14ac:dyDescent="0.25">
      <c r="A7837" s="101"/>
    </row>
    <row r="7838" spans="1:1" x14ac:dyDescent="0.25">
      <c r="A7838" s="101"/>
    </row>
    <row r="7839" spans="1:1" x14ac:dyDescent="0.25">
      <c r="A7839" s="101"/>
    </row>
    <row r="7840" spans="1:1" x14ac:dyDescent="0.25">
      <c r="A7840" s="101"/>
    </row>
    <row r="7841" spans="1:1" x14ac:dyDescent="0.25">
      <c r="A7841" s="101"/>
    </row>
    <row r="7842" spans="1:1" x14ac:dyDescent="0.25">
      <c r="A7842" s="101"/>
    </row>
    <row r="7843" spans="1:1" x14ac:dyDescent="0.25">
      <c r="A7843" s="101"/>
    </row>
    <row r="7844" spans="1:1" x14ac:dyDescent="0.25">
      <c r="A7844" s="101"/>
    </row>
    <row r="7845" spans="1:1" x14ac:dyDescent="0.25">
      <c r="A7845" s="101"/>
    </row>
    <row r="7846" spans="1:1" x14ac:dyDescent="0.25">
      <c r="A7846" s="101"/>
    </row>
    <row r="7847" spans="1:1" x14ac:dyDescent="0.25">
      <c r="A7847" s="101"/>
    </row>
    <row r="7848" spans="1:1" x14ac:dyDescent="0.25">
      <c r="A7848" s="101"/>
    </row>
    <row r="7849" spans="1:1" x14ac:dyDescent="0.25">
      <c r="A7849" s="101"/>
    </row>
    <row r="7850" spans="1:1" x14ac:dyDescent="0.25">
      <c r="A7850" s="101"/>
    </row>
    <row r="7851" spans="1:1" x14ac:dyDescent="0.25">
      <c r="A7851" s="101"/>
    </row>
    <row r="7852" spans="1:1" x14ac:dyDescent="0.25">
      <c r="A7852" s="101"/>
    </row>
    <row r="7853" spans="1:1" x14ac:dyDescent="0.25">
      <c r="A7853" s="101"/>
    </row>
    <row r="7854" spans="1:1" x14ac:dyDescent="0.25">
      <c r="A7854" s="101"/>
    </row>
    <row r="7855" spans="1:1" x14ac:dyDescent="0.25">
      <c r="A7855" s="101"/>
    </row>
    <row r="7856" spans="1:1" x14ac:dyDescent="0.25">
      <c r="A7856" s="101"/>
    </row>
    <row r="7857" spans="1:1" x14ac:dyDescent="0.25">
      <c r="A7857" s="101"/>
    </row>
    <row r="7858" spans="1:1" x14ac:dyDescent="0.25">
      <c r="A7858" s="101"/>
    </row>
    <row r="7859" spans="1:1" x14ac:dyDescent="0.25">
      <c r="A7859" s="101"/>
    </row>
    <row r="7860" spans="1:1" x14ac:dyDescent="0.25">
      <c r="A7860" s="101"/>
    </row>
    <row r="7861" spans="1:1" x14ac:dyDescent="0.25">
      <c r="A7861" s="101"/>
    </row>
    <row r="7862" spans="1:1" x14ac:dyDescent="0.25">
      <c r="A7862" s="101"/>
    </row>
    <row r="7863" spans="1:1" x14ac:dyDescent="0.25">
      <c r="A7863" s="101"/>
    </row>
    <row r="7864" spans="1:1" x14ac:dyDescent="0.25">
      <c r="A7864" s="101"/>
    </row>
    <row r="7865" spans="1:1" x14ac:dyDescent="0.25">
      <c r="A7865" s="101"/>
    </row>
    <row r="7866" spans="1:1" x14ac:dyDescent="0.25">
      <c r="A7866" s="101"/>
    </row>
    <row r="7867" spans="1:1" x14ac:dyDescent="0.25">
      <c r="A7867" s="101"/>
    </row>
    <row r="7868" spans="1:1" x14ac:dyDescent="0.25">
      <c r="A7868" s="101"/>
    </row>
    <row r="7869" spans="1:1" x14ac:dyDescent="0.25">
      <c r="A7869" s="101"/>
    </row>
    <row r="7870" spans="1:1" x14ac:dyDescent="0.25">
      <c r="A7870" s="101"/>
    </row>
    <row r="7871" spans="1:1" x14ac:dyDescent="0.25">
      <c r="A7871" s="101"/>
    </row>
    <row r="7872" spans="1:1" x14ac:dyDescent="0.25">
      <c r="A7872" s="101"/>
    </row>
    <row r="7873" spans="1:1" x14ac:dyDescent="0.25">
      <c r="A7873" s="101"/>
    </row>
    <row r="7874" spans="1:1" x14ac:dyDescent="0.25">
      <c r="A7874" s="101"/>
    </row>
    <row r="7875" spans="1:1" x14ac:dyDescent="0.25">
      <c r="A7875" s="101"/>
    </row>
    <row r="7876" spans="1:1" x14ac:dyDescent="0.25">
      <c r="A7876" s="101"/>
    </row>
    <row r="7877" spans="1:1" x14ac:dyDescent="0.25">
      <c r="A7877" s="101"/>
    </row>
    <row r="7878" spans="1:1" x14ac:dyDescent="0.25">
      <c r="A7878" s="101"/>
    </row>
    <row r="7879" spans="1:1" x14ac:dyDescent="0.25">
      <c r="A7879" s="101"/>
    </row>
    <row r="7880" spans="1:1" x14ac:dyDescent="0.25">
      <c r="A7880" s="101"/>
    </row>
    <row r="7881" spans="1:1" x14ac:dyDescent="0.25">
      <c r="A7881" s="101"/>
    </row>
    <row r="7882" spans="1:1" x14ac:dyDescent="0.25">
      <c r="A7882" s="101"/>
    </row>
    <row r="7883" spans="1:1" x14ac:dyDescent="0.25">
      <c r="A7883" s="101"/>
    </row>
    <row r="7884" spans="1:1" x14ac:dyDescent="0.25">
      <c r="A7884" s="101"/>
    </row>
    <row r="7885" spans="1:1" x14ac:dyDescent="0.25">
      <c r="A7885" s="101"/>
    </row>
    <row r="7886" spans="1:1" x14ac:dyDescent="0.25">
      <c r="A7886" s="101"/>
    </row>
    <row r="7887" spans="1:1" x14ac:dyDescent="0.25">
      <c r="A7887" s="101"/>
    </row>
    <row r="7888" spans="1:1" x14ac:dyDescent="0.25">
      <c r="A7888" s="101"/>
    </row>
    <row r="7889" spans="1:1" x14ac:dyDescent="0.25">
      <c r="A7889" s="101"/>
    </row>
    <row r="7890" spans="1:1" x14ac:dyDescent="0.25">
      <c r="A7890" s="101"/>
    </row>
    <row r="7891" spans="1:1" x14ac:dyDescent="0.25">
      <c r="A7891" s="101"/>
    </row>
    <row r="7892" spans="1:1" x14ac:dyDescent="0.25">
      <c r="A7892" s="101"/>
    </row>
    <row r="7893" spans="1:1" x14ac:dyDescent="0.25">
      <c r="A7893" s="101"/>
    </row>
    <row r="7894" spans="1:1" x14ac:dyDescent="0.25">
      <c r="A7894" s="101"/>
    </row>
    <row r="7895" spans="1:1" x14ac:dyDescent="0.25">
      <c r="A7895" s="101"/>
    </row>
    <row r="7896" spans="1:1" x14ac:dyDescent="0.25">
      <c r="A7896" s="101"/>
    </row>
    <row r="7897" spans="1:1" x14ac:dyDescent="0.25">
      <c r="A7897" s="101"/>
    </row>
    <row r="7898" spans="1:1" x14ac:dyDescent="0.25">
      <c r="A7898" s="101"/>
    </row>
    <row r="7899" spans="1:1" x14ac:dyDescent="0.25">
      <c r="A7899" s="101"/>
    </row>
    <row r="7900" spans="1:1" x14ac:dyDescent="0.25">
      <c r="A7900" s="101"/>
    </row>
    <row r="7901" spans="1:1" x14ac:dyDescent="0.25">
      <c r="A7901" s="101"/>
    </row>
    <row r="7902" spans="1:1" x14ac:dyDescent="0.25">
      <c r="A7902" s="101"/>
    </row>
    <row r="7903" spans="1:1" x14ac:dyDescent="0.25">
      <c r="A7903" s="101"/>
    </row>
    <row r="7904" spans="1:1" x14ac:dyDescent="0.25">
      <c r="A7904" s="101"/>
    </row>
    <row r="7905" spans="1:1" x14ac:dyDescent="0.25">
      <c r="A7905" s="101"/>
    </row>
    <row r="7906" spans="1:1" x14ac:dyDescent="0.25">
      <c r="A7906" s="101"/>
    </row>
    <row r="7907" spans="1:1" x14ac:dyDescent="0.25">
      <c r="A7907" s="101"/>
    </row>
    <row r="7908" spans="1:1" x14ac:dyDescent="0.25">
      <c r="A7908" s="101"/>
    </row>
    <row r="7909" spans="1:1" x14ac:dyDescent="0.25">
      <c r="A7909" s="101"/>
    </row>
    <row r="7910" spans="1:1" x14ac:dyDescent="0.25">
      <c r="A7910" s="101"/>
    </row>
    <row r="7911" spans="1:1" x14ac:dyDescent="0.25">
      <c r="A7911" s="101"/>
    </row>
    <row r="7912" spans="1:1" x14ac:dyDescent="0.25">
      <c r="A7912" s="101"/>
    </row>
    <row r="7913" spans="1:1" x14ac:dyDescent="0.25">
      <c r="A7913" s="101"/>
    </row>
    <row r="7914" spans="1:1" x14ac:dyDescent="0.25">
      <c r="A7914" s="101"/>
    </row>
    <row r="7915" spans="1:1" x14ac:dyDescent="0.25">
      <c r="A7915" s="101"/>
    </row>
    <row r="7916" spans="1:1" x14ac:dyDescent="0.25">
      <c r="A7916" s="101"/>
    </row>
    <row r="7917" spans="1:1" x14ac:dyDescent="0.25">
      <c r="A7917" s="101"/>
    </row>
    <row r="7918" spans="1:1" x14ac:dyDescent="0.25">
      <c r="A7918" s="101"/>
    </row>
    <row r="7919" spans="1:1" x14ac:dyDescent="0.25">
      <c r="A7919" s="101"/>
    </row>
    <row r="7920" spans="1:1" x14ac:dyDescent="0.25">
      <c r="A7920" s="101"/>
    </row>
    <row r="7921" spans="1:1" x14ac:dyDescent="0.25">
      <c r="A7921" s="101"/>
    </row>
    <row r="7922" spans="1:1" x14ac:dyDescent="0.25">
      <c r="A7922" s="101"/>
    </row>
    <row r="7923" spans="1:1" x14ac:dyDescent="0.25">
      <c r="A7923" s="101"/>
    </row>
    <row r="7924" spans="1:1" x14ac:dyDescent="0.25">
      <c r="A7924" s="101"/>
    </row>
    <row r="7925" spans="1:1" x14ac:dyDescent="0.25">
      <c r="A7925" s="101"/>
    </row>
    <row r="7926" spans="1:1" x14ac:dyDescent="0.25">
      <c r="A7926" s="101"/>
    </row>
    <row r="7927" spans="1:1" x14ac:dyDescent="0.25">
      <c r="A7927" s="101"/>
    </row>
    <row r="7928" spans="1:1" x14ac:dyDescent="0.25">
      <c r="A7928" s="101"/>
    </row>
    <row r="7929" spans="1:1" x14ac:dyDescent="0.25">
      <c r="A7929" s="101"/>
    </row>
    <row r="7930" spans="1:1" x14ac:dyDescent="0.25">
      <c r="A7930" s="101"/>
    </row>
    <row r="7931" spans="1:1" x14ac:dyDescent="0.25">
      <c r="A7931" s="101"/>
    </row>
    <row r="7932" spans="1:1" x14ac:dyDescent="0.25">
      <c r="A7932" s="101"/>
    </row>
    <row r="7933" spans="1:1" x14ac:dyDescent="0.25">
      <c r="A7933" s="101"/>
    </row>
    <row r="7934" spans="1:1" x14ac:dyDescent="0.25">
      <c r="A7934" s="101"/>
    </row>
    <row r="7935" spans="1:1" x14ac:dyDescent="0.25">
      <c r="A7935" s="101"/>
    </row>
    <row r="7936" spans="1:1" x14ac:dyDescent="0.25">
      <c r="A7936" s="101"/>
    </row>
    <row r="7937" spans="1:1" x14ac:dyDescent="0.25">
      <c r="A7937" s="101"/>
    </row>
    <row r="7938" spans="1:1" x14ac:dyDescent="0.25">
      <c r="A7938" s="101"/>
    </row>
    <row r="7939" spans="1:1" x14ac:dyDescent="0.25">
      <c r="A7939" s="101"/>
    </row>
    <row r="7940" spans="1:1" x14ac:dyDescent="0.25">
      <c r="A7940" s="101"/>
    </row>
    <row r="7941" spans="1:1" x14ac:dyDescent="0.25">
      <c r="A7941" s="101"/>
    </row>
    <row r="7942" spans="1:1" x14ac:dyDescent="0.25">
      <c r="A7942" s="101"/>
    </row>
    <row r="7943" spans="1:1" x14ac:dyDescent="0.25">
      <c r="A7943" s="101"/>
    </row>
    <row r="7944" spans="1:1" x14ac:dyDescent="0.25">
      <c r="A7944" s="101"/>
    </row>
    <row r="7945" spans="1:1" x14ac:dyDescent="0.25">
      <c r="A7945" s="101"/>
    </row>
    <row r="7946" spans="1:1" x14ac:dyDescent="0.25">
      <c r="A7946" s="101"/>
    </row>
    <row r="7947" spans="1:1" x14ac:dyDescent="0.25">
      <c r="A7947" s="101"/>
    </row>
    <row r="7948" spans="1:1" x14ac:dyDescent="0.25">
      <c r="A7948" s="101"/>
    </row>
    <row r="7949" spans="1:1" x14ac:dyDescent="0.25">
      <c r="A7949" s="101"/>
    </row>
    <row r="7950" spans="1:1" x14ac:dyDescent="0.25">
      <c r="A7950" s="101"/>
    </row>
    <row r="7951" spans="1:1" x14ac:dyDescent="0.25">
      <c r="A7951" s="101"/>
    </row>
    <row r="7952" spans="1:1" x14ac:dyDescent="0.25">
      <c r="A7952" s="101"/>
    </row>
    <row r="7953" spans="1:1" x14ac:dyDescent="0.25">
      <c r="A7953" s="101"/>
    </row>
    <row r="7954" spans="1:1" x14ac:dyDescent="0.25">
      <c r="A7954" s="101"/>
    </row>
    <row r="7955" spans="1:1" x14ac:dyDescent="0.25">
      <c r="A7955" s="101"/>
    </row>
    <row r="7956" spans="1:1" x14ac:dyDescent="0.25">
      <c r="A7956" s="101"/>
    </row>
    <row r="7957" spans="1:1" x14ac:dyDescent="0.25">
      <c r="A7957" s="101"/>
    </row>
    <row r="7958" spans="1:1" x14ac:dyDescent="0.25">
      <c r="A7958" s="101"/>
    </row>
    <row r="7959" spans="1:1" x14ac:dyDescent="0.25">
      <c r="A7959" s="101"/>
    </row>
    <row r="7960" spans="1:1" x14ac:dyDescent="0.25">
      <c r="A7960" s="101"/>
    </row>
    <row r="7961" spans="1:1" x14ac:dyDescent="0.25">
      <c r="A7961" s="101"/>
    </row>
    <row r="7962" spans="1:1" x14ac:dyDescent="0.25">
      <c r="A7962" s="101"/>
    </row>
    <row r="7963" spans="1:1" x14ac:dyDescent="0.25">
      <c r="A7963" s="101"/>
    </row>
    <row r="7964" spans="1:1" x14ac:dyDescent="0.25">
      <c r="A7964" s="101"/>
    </row>
    <row r="7965" spans="1:1" x14ac:dyDescent="0.25">
      <c r="A7965" s="101"/>
    </row>
    <row r="7966" spans="1:1" x14ac:dyDescent="0.25">
      <c r="A7966" s="101"/>
    </row>
    <row r="7967" spans="1:1" x14ac:dyDescent="0.25">
      <c r="A7967" s="101"/>
    </row>
    <row r="7968" spans="1:1" x14ac:dyDescent="0.25">
      <c r="A7968" s="101"/>
    </row>
    <row r="7969" spans="1:1" x14ac:dyDescent="0.25">
      <c r="A7969" s="101"/>
    </row>
    <row r="7970" spans="1:1" x14ac:dyDescent="0.25">
      <c r="A7970" s="101"/>
    </row>
    <row r="7971" spans="1:1" x14ac:dyDescent="0.25">
      <c r="A7971" s="101"/>
    </row>
    <row r="7972" spans="1:1" x14ac:dyDescent="0.25">
      <c r="A7972" s="101"/>
    </row>
    <row r="7973" spans="1:1" x14ac:dyDescent="0.25">
      <c r="A7973" s="101"/>
    </row>
    <row r="7974" spans="1:1" x14ac:dyDescent="0.25">
      <c r="A7974" s="101"/>
    </row>
    <row r="7975" spans="1:1" x14ac:dyDescent="0.25">
      <c r="A7975" s="101"/>
    </row>
    <row r="7976" spans="1:1" x14ac:dyDescent="0.25">
      <c r="A7976" s="101"/>
    </row>
    <row r="7977" spans="1:1" x14ac:dyDescent="0.25">
      <c r="A7977" s="101"/>
    </row>
    <row r="7978" spans="1:1" x14ac:dyDescent="0.25">
      <c r="A7978" s="101"/>
    </row>
    <row r="7979" spans="1:1" x14ac:dyDescent="0.25">
      <c r="A7979" s="101"/>
    </row>
    <row r="7980" spans="1:1" x14ac:dyDescent="0.25">
      <c r="A7980" s="101"/>
    </row>
    <row r="7981" spans="1:1" x14ac:dyDescent="0.25">
      <c r="A7981" s="101"/>
    </row>
    <row r="7982" spans="1:1" x14ac:dyDescent="0.25">
      <c r="A7982" s="101"/>
    </row>
    <row r="7983" spans="1:1" x14ac:dyDescent="0.25">
      <c r="A7983" s="101"/>
    </row>
    <row r="7984" spans="1:1" x14ac:dyDescent="0.25">
      <c r="A7984" s="101"/>
    </row>
    <row r="7985" spans="1:1" x14ac:dyDescent="0.25">
      <c r="A7985" s="101"/>
    </row>
    <row r="7986" spans="1:1" x14ac:dyDescent="0.25">
      <c r="A7986" s="101"/>
    </row>
    <row r="7987" spans="1:1" x14ac:dyDescent="0.25">
      <c r="A7987" s="101"/>
    </row>
    <row r="7988" spans="1:1" x14ac:dyDescent="0.25">
      <c r="A7988" s="101"/>
    </row>
    <row r="7989" spans="1:1" x14ac:dyDescent="0.25">
      <c r="A7989" s="101"/>
    </row>
    <row r="7990" spans="1:1" x14ac:dyDescent="0.25">
      <c r="A7990" s="101"/>
    </row>
    <row r="7991" spans="1:1" x14ac:dyDescent="0.25">
      <c r="A7991" s="101"/>
    </row>
    <row r="7992" spans="1:1" x14ac:dyDescent="0.25">
      <c r="A7992" s="101"/>
    </row>
    <row r="7993" spans="1:1" x14ac:dyDescent="0.25">
      <c r="A7993" s="101"/>
    </row>
    <row r="7994" spans="1:1" x14ac:dyDescent="0.25">
      <c r="A7994" s="101"/>
    </row>
    <row r="7995" spans="1:1" x14ac:dyDescent="0.25">
      <c r="A7995" s="101"/>
    </row>
    <row r="7996" spans="1:1" x14ac:dyDescent="0.25">
      <c r="A7996" s="101"/>
    </row>
    <row r="7997" spans="1:1" x14ac:dyDescent="0.25">
      <c r="A7997" s="101"/>
    </row>
    <row r="7998" spans="1:1" x14ac:dyDescent="0.25">
      <c r="A7998" s="101"/>
    </row>
    <row r="7999" spans="1:1" x14ac:dyDescent="0.25">
      <c r="A7999" s="101"/>
    </row>
    <row r="8000" spans="1:1" x14ac:dyDescent="0.25">
      <c r="A8000" s="101"/>
    </row>
    <row r="8001" spans="1:1" x14ac:dyDescent="0.25">
      <c r="A8001" s="101"/>
    </row>
    <row r="8002" spans="1:1" x14ac:dyDescent="0.25">
      <c r="A8002" s="101"/>
    </row>
    <row r="8003" spans="1:1" x14ac:dyDescent="0.25">
      <c r="A8003" s="101"/>
    </row>
    <row r="8004" spans="1:1" x14ac:dyDescent="0.25">
      <c r="A8004" s="101"/>
    </row>
    <row r="8005" spans="1:1" x14ac:dyDescent="0.25">
      <c r="A8005" s="101"/>
    </row>
    <row r="8006" spans="1:1" x14ac:dyDescent="0.25">
      <c r="A8006" s="101"/>
    </row>
    <row r="8007" spans="1:1" x14ac:dyDescent="0.25">
      <c r="A8007" s="101"/>
    </row>
    <row r="8008" spans="1:1" x14ac:dyDescent="0.25">
      <c r="A8008" s="101"/>
    </row>
    <row r="8009" spans="1:1" x14ac:dyDescent="0.25">
      <c r="A8009" s="101"/>
    </row>
    <row r="8010" spans="1:1" x14ac:dyDescent="0.25">
      <c r="A8010" s="101"/>
    </row>
    <row r="8011" spans="1:1" x14ac:dyDescent="0.25">
      <c r="A8011" s="101"/>
    </row>
    <row r="8012" spans="1:1" x14ac:dyDescent="0.25">
      <c r="A8012" s="101"/>
    </row>
    <row r="8013" spans="1:1" x14ac:dyDescent="0.25">
      <c r="A8013" s="101"/>
    </row>
    <row r="8014" spans="1:1" x14ac:dyDescent="0.25">
      <c r="A8014" s="101"/>
    </row>
    <row r="8015" spans="1:1" x14ac:dyDescent="0.25">
      <c r="A8015" s="101"/>
    </row>
    <row r="8016" spans="1:1" x14ac:dyDescent="0.25">
      <c r="A8016" s="101"/>
    </row>
    <row r="8017" spans="1:1" x14ac:dyDescent="0.25">
      <c r="A8017" s="101"/>
    </row>
    <row r="8018" spans="1:1" x14ac:dyDescent="0.25">
      <c r="A8018" s="101"/>
    </row>
    <row r="8019" spans="1:1" x14ac:dyDescent="0.25">
      <c r="A8019" s="101"/>
    </row>
    <row r="8020" spans="1:1" x14ac:dyDescent="0.25">
      <c r="A8020" s="101"/>
    </row>
    <row r="8021" spans="1:1" x14ac:dyDescent="0.25">
      <c r="A8021" s="101"/>
    </row>
    <row r="8022" spans="1:1" x14ac:dyDescent="0.25">
      <c r="A8022" s="101"/>
    </row>
    <row r="8023" spans="1:1" x14ac:dyDescent="0.25">
      <c r="A8023" s="101"/>
    </row>
    <row r="8024" spans="1:1" x14ac:dyDescent="0.25">
      <c r="A8024" s="101"/>
    </row>
    <row r="8025" spans="1:1" x14ac:dyDescent="0.25">
      <c r="A8025" s="101"/>
    </row>
    <row r="8026" spans="1:1" x14ac:dyDescent="0.25">
      <c r="A8026" s="101"/>
    </row>
    <row r="8027" spans="1:1" x14ac:dyDescent="0.25">
      <c r="A8027" s="101"/>
    </row>
    <row r="8028" spans="1:1" x14ac:dyDescent="0.25">
      <c r="A8028" s="101"/>
    </row>
    <row r="8029" spans="1:1" x14ac:dyDescent="0.25">
      <c r="A8029" s="101"/>
    </row>
    <row r="8030" spans="1:1" x14ac:dyDescent="0.25">
      <c r="A8030" s="101"/>
    </row>
    <row r="8031" spans="1:1" x14ac:dyDescent="0.25">
      <c r="A8031" s="101"/>
    </row>
    <row r="8032" spans="1:1" x14ac:dyDescent="0.25">
      <c r="A8032" s="101"/>
    </row>
    <row r="8033" spans="1:1" x14ac:dyDescent="0.25">
      <c r="A8033" s="101"/>
    </row>
    <row r="8034" spans="1:1" x14ac:dyDescent="0.25">
      <c r="A8034" s="101"/>
    </row>
    <row r="8035" spans="1:1" x14ac:dyDescent="0.25">
      <c r="A8035" s="101"/>
    </row>
    <row r="8036" spans="1:1" x14ac:dyDescent="0.25">
      <c r="A8036" s="101"/>
    </row>
    <row r="8037" spans="1:1" x14ac:dyDescent="0.25">
      <c r="A8037" s="101"/>
    </row>
    <row r="8038" spans="1:1" x14ac:dyDescent="0.25">
      <c r="A8038" s="101"/>
    </row>
    <row r="8039" spans="1:1" x14ac:dyDescent="0.25">
      <c r="A8039" s="101"/>
    </row>
    <row r="8040" spans="1:1" x14ac:dyDescent="0.25">
      <c r="A8040" s="101"/>
    </row>
    <row r="8041" spans="1:1" x14ac:dyDescent="0.25">
      <c r="A8041" s="101"/>
    </row>
    <row r="8042" spans="1:1" x14ac:dyDescent="0.25">
      <c r="A8042" s="101"/>
    </row>
    <row r="8043" spans="1:1" x14ac:dyDescent="0.25">
      <c r="A8043" s="101"/>
    </row>
    <row r="8044" spans="1:1" x14ac:dyDescent="0.25">
      <c r="A8044" s="101"/>
    </row>
    <row r="8045" spans="1:1" x14ac:dyDescent="0.25">
      <c r="A8045" s="101"/>
    </row>
    <row r="8046" spans="1:1" x14ac:dyDescent="0.25">
      <c r="A8046" s="101"/>
    </row>
    <row r="8047" spans="1:1" x14ac:dyDescent="0.25">
      <c r="A8047" s="101"/>
    </row>
    <row r="8048" spans="1:1" x14ac:dyDescent="0.25">
      <c r="A8048" s="101"/>
    </row>
    <row r="8049" spans="1:1" x14ac:dyDescent="0.25">
      <c r="A8049" s="101"/>
    </row>
    <row r="8050" spans="1:1" x14ac:dyDescent="0.25">
      <c r="A8050" s="101"/>
    </row>
    <row r="8051" spans="1:1" x14ac:dyDescent="0.25">
      <c r="A8051" s="101"/>
    </row>
    <row r="8052" spans="1:1" x14ac:dyDescent="0.25">
      <c r="A8052" s="101"/>
    </row>
    <row r="8053" spans="1:1" x14ac:dyDescent="0.25">
      <c r="A8053" s="101"/>
    </row>
    <row r="8054" spans="1:1" x14ac:dyDescent="0.25">
      <c r="A8054" s="101"/>
    </row>
    <row r="8055" spans="1:1" x14ac:dyDescent="0.25">
      <c r="A8055" s="101"/>
    </row>
    <row r="8056" spans="1:1" x14ac:dyDescent="0.25">
      <c r="A8056" s="101"/>
    </row>
    <row r="8057" spans="1:1" x14ac:dyDescent="0.25">
      <c r="A8057" s="101"/>
    </row>
    <row r="8058" spans="1:1" x14ac:dyDescent="0.25">
      <c r="A8058" s="101"/>
    </row>
    <row r="8059" spans="1:1" x14ac:dyDescent="0.25">
      <c r="A8059" s="101"/>
    </row>
    <row r="8060" spans="1:1" x14ac:dyDescent="0.25">
      <c r="A8060" s="101"/>
    </row>
    <row r="8061" spans="1:1" x14ac:dyDescent="0.25">
      <c r="A8061" s="101"/>
    </row>
    <row r="8062" spans="1:1" x14ac:dyDescent="0.25">
      <c r="A8062" s="101"/>
    </row>
    <row r="8063" spans="1:1" x14ac:dyDescent="0.25">
      <c r="A8063" s="101"/>
    </row>
    <row r="8064" spans="1:1" x14ac:dyDescent="0.25">
      <c r="A8064" s="101"/>
    </row>
    <row r="8065" spans="1:1" x14ac:dyDescent="0.25">
      <c r="A8065" s="101"/>
    </row>
    <row r="8066" spans="1:1" x14ac:dyDescent="0.25">
      <c r="A8066" s="101"/>
    </row>
    <row r="8067" spans="1:1" x14ac:dyDescent="0.25">
      <c r="A8067" s="101"/>
    </row>
    <row r="8068" spans="1:1" x14ac:dyDescent="0.25">
      <c r="A8068" s="101"/>
    </row>
    <row r="8069" spans="1:1" x14ac:dyDescent="0.25">
      <c r="A8069" s="101"/>
    </row>
    <row r="8070" spans="1:1" x14ac:dyDescent="0.25">
      <c r="A8070" s="101"/>
    </row>
    <row r="8071" spans="1:1" x14ac:dyDescent="0.25">
      <c r="A8071" s="101"/>
    </row>
    <row r="8072" spans="1:1" x14ac:dyDescent="0.25">
      <c r="A8072" s="101"/>
    </row>
    <row r="8073" spans="1:1" x14ac:dyDescent="0.25">
      <c r="A8073" s="101"/>
    </row>
    <row r="8074" spans="1:1" x14ac:dyDescent="0.25">
      <c r="A8074" s="101"/>
    </row>
    <row r="8075" spans="1:1" x14ac:dyDescent="0.25">
      <c r="A8075" s="101"/>
    </row>
    <row r="8076" spans="1:1" x14ac:dyDescent="0.25">
      <c r="A8076" s="101"/>
    </row>
    <row r="8077" spans="1:1" x14ac:dyDescent="0.25">
      <c r="A8077" s="101"/>
    </row>
    <row r="8078" spans="1:1" x14ac:dyDescent="0.25">
      <c r="A8078" s="101"/>
    </row>
    <row r="8079" spans="1:1" x14ac:dyDescent="0.25">
      <c r="A8079" s="101"/>
    </row>
    <row r="8080" spans="1:1" x14ac:dyDescent="0.25">
      <c r="A8080" s="101"/>
    </row>
    <row r="8081" spans="1:1" x14ac:dyDescent="0.25">
      <c r="A8081" s="101"/>
    </row>
    <row r="8082" spans="1:1" x14ac:dyDescent="0.25">
      <c r="A8082" s="101"/>
    </row>
    <row r="8083" spans="1:1" x14ac:dyDescent="0.25">
      <c r="A8083" s="101"/>
    </row>
    <row r="8084" spans="1:1" x14ac:dyDescent="0.25">
      <c r="A8084" s="101"/>
    </row>
    <row r="8085" spans="1:1" x14ac:dyDescent="0.25">
      <c r="A8085" s="101"/>
    </row>
    <row r="8086" spans="1:1" x14ac:dyDescent="0.25">
      <c r="A8086" s="101"/>
    </row>
    <row r="8087" spans="1:1" x14ac:dyDescent="0.25">
      <c r="A8087" s="101"/>
    </row>
    <row r="8088" spans="1:1" x14ac:dyDescent="0.25">
      <c r="A8088" s="101"/>
    </row>
    <row r="8089" spans="1:1" x14ac:dyDescent="0.25">
      <c r="A8089" s="101"/>
    </row>
    <row r="8090" spans="1:1" x14ac:dyDescent="0.25">
      <c r="A8090" s="101"/>
    </row>
    <row r="8091" spans="1:1" x14ac:dyDescent="0.25">
      <c r="A8091" s="101"/>
    </row>
    <row r="8092" spans="1:1" x14ac:dyDescent="0.25">
      <c r="A8092" s="101"/>
    </row>
    <row r="8093" spans="1:1" x14ac:dyDescent="0.25">
      <c r="A8093" s="101"/>
    </row>
    <row r="8094" spans="1:1" x14ac:dyDescent="0.25">
      <c r="A8094" s="101"/>
    </row>
    <row r="8095" spans="1:1" x14ac:dyDescent="0.25">
      <c r="A8095" s="101"/>
    </row>
    <row r="8096" spans="1:1" x14ac:dyDescent="0.25">
      <c r="A8096" s="101"/>
    </row>
    <row r="8097" spans="1:1" x14ac:dyDescent="0.25">
      <c r="A8097" s="101"/>
    </row>
    <row r="8098" spans="1:1" x14ac:dyDescent="0.25">
      <c r="A8098" s="101"/>
    </row>
    <row r="8099" spans="1:1" x14ac:dyDescent="0.25">
      <c r="A8099" s="101"/>
    </row>
    <row r="8100" spans="1:1" x14ac:dyDescent="0.25">
      <c r="A8100" s="101"/>
    </row>
    <row r="8101" spans="1:1" x14ac:dyDescent="0.25">
      <c r="A8101" s="101"/>
    </row>
    <row r="8102" spans="1:1" x14ac:dyDescent="0.25">
      <c r="A8102" s="101"/>
    </row>
    <row r="8103" spans="1:1" x14ac:dyDescent="0.25">
      <c r="A8103" s="101"/>
    </row>
    <row r="8104" spans="1:1" x14ac:dyDescent="0.25">
      <c r="A8104" s="101"/>
    </row>
    <row r="8105" spans="1:1" x14ac:dyDescent="0.25">
      <c r="A8105" s="101"/>
    </row>
    <row r="8106" spans="1:1" x14ac:dyDescent="0.25">
      <c r="A8106" s="101"/>
    </row>
    <row r="8107" spans="1:1" x14ac:dyDescent="0.25">
      <c r="A8107" s="101"/>
    </row>
    <row r="8108" spans="1:1" x14ac:dyDescent="0.25">
      <c r="A8108" s="101"/>
    </row>
    <row r="8109" spans="1:1" x14ac:dyDescent="0.25">
      <c r="A8109" s="101"/>
    </row>
    <row r="8110" spans="1:1" x14ac:dyDescent="0.25">
      <c r="A8110" s="101"/>
    </row>
    <row r="8111" spans="1:1" x14ac:dyDescent="0.25">
      <c r="A8111" s="101"/>
    </row>
    <row r="8112" spans="1:1" x14ac:dyDescent="0.25">
      <c r="A8112" s="101"/>
    </row>
    <row r="8113" spans="1:1" x14ac:dyDescent="0.25">
      <c r="A8113" s="101"/>
    </row>
    <row r="8114" spans="1:1" x14ac:dyDescent="0.25">
      <c r="A8114" s="101"/>
    </row>
    <row r="8115" spans="1:1" x14ac:dyDescent="0.25">
      <c r="A8115" s="101"/>
    </row>
    <row r="8116" spans="1:1" x14ac:dyDescent="0.25">
      <c r="A8116" s="101"/>
    </row>
    <row r="8117" spans="1:1" x14ac:dyDescent="0.25">
      <c r="A8117" s="101"/>
    </row>
    <row r="8118" spans="1:1" x14ac:dyDescent="0.25">
      <c r="A8118" s="101"/>
    </row>
    <row r="8119" spans="1:1" x14ac:dyDescent="0.25">
      <c r="A8119" s="101"/>
    </row>
    <row r="8120" spans="1:1" x14ac:dyDescent="0.25">
      <c r="A8120" s="101"/>
    </row>
    <row r="8121" spans="1:1" x14ac:dyDescent="0.25">
      <c r="A8121" s="101"/>
    </row>
    <row r="8122" spans="1:1" x14ac:dyDescent="0.25">
      <c r="A8122" s="101"/>
    </row>
    <row r="8123" spans="1:1" x14ac:dyDescent="0.25">
      <c r="A8123" s="101"/>
    </row>
    <row r="8124" spans="1:1" x14ac:dyDescent="0.25">
      <c r="A8124" s="101"/>
    </row>
    <row r="8125" spans="1:1" x14ac:dyDescent="0.25">
      <c r="A8125" s="101"/>
    </row>
    <row r="8126" spans="1:1" x14ac:dyDescent="0.25">
      <c r="A8126" s="101"/>
    </row>
    <row r="8127" spans="1:1" x14ac:dyDescent="0.25">
      <c r="A8127" s="101"/>
    </row>
    <row r="8128" spans="1:1" x14ac:dyDescent="0.25">
      <c r="A8128" s="101"/>
    </row>
    <row r="8129" spans="1:1" x14ac:dyDescent="0.25">
      <c r="A8129" s="101"/>
    </row>
    <row r="8130" spans="1:1" x14ac:dyDescent="0.25">
      <c r="A8130" s="101"/>
    </row>
    <row r="8131" spans="1:1" x14ac:dyDescent="0.25">
      <c r="A8131" s="101"/>
    </row>
    <row r="8132" spans="1:1" x14ac:dyDescent="0.25">
      <c r="A8132" s="101"/>
    </row>
    <row r="8133" spans="1:1" x14ac:dyDescent="0.25">
      <c r="A8133" s="101"/>
    </row>
    <row r="8134" spans="1:1" x14ac:dyDescent="0.25">
      <c r="A8134" s="101"/>
    </row>
    <row r="8135" spans="1:1" x14ac:dyDescent="0.25">
      <c r="A8135" s="101"/>
    </row>
    <row r="8136" spans="1:1" x14ac:dyDescent="0.25">
      <c r="A8136" s="101"/>
    </row>
    <row r="8137" spans="1:1" x14ac:dyDescent="0.25">
      <c r="A8137" s="101"/>
    </row>
    <row r="8138" spans="1:1" x14ac:dyDescent="0.25">
      <c r="A8138" s="101"/>
    </row>
    <row r="8139" spans="1:1" x14ac:dyDescent="0.25">
      <c r="A8139" s="101"/>
    </row>
    <row r="8140" spans="1:1" x14ac:dyDescent="0.25">
      <c r="A8140" s="101"/>
    </row>
    <row r="8141" spans="1:1" x14ac:dyDescent="0.25">
      <c r="A8141" s="101"/>
    </row>
    <row r="8142" spans="1:1" x14ac:dyDescent="0.25">
      <c r="A8142" s="101"/>
    </row>
    <row r="8143" spans="1:1" x14ac:dyDescent="0.25">
      <c r="A8143" s="101"/>
    </row>
    <row r="8144" spans="1:1" x14ac:dyDescent="0.25">
      <c r="A8144" s="101"/>
    </row>
    <row r="8145" spans="1:1" x14ac:dyDescent="0.25">
      <c r="A8145" s="101"/>
    </row>
    <row r="8146" spans="1:1" x14ac:dyDescent="0.25">
      <c r="A8146" s="101"/>
    </row>
    <row r="8147" spans="1:1" x14ac:dyDescent="0.25">
      <c r="A8147" s="101"/>
    </row>
    <row r="8148" spans="1:1" x14ac:dyDescent="0.25">
      <c r="A8148" s="101"/>
    </row>
    <row r="8149" spans="1:1" x14ac:dyDescent="0.25">
      <c r="A8149" s="101"/>
    </row>
    <row r="8150" spans="1:1" x14ac:dyDescent="0.25">
      <c r="A8150" s="101"/>
    </row>
    <row r="8151" spans="1:1" x14ac:dyDescent="0.25">
      <c r="A8151" s="101"/>
    </row>
    <row r="8152" spans="1:1" x14ac:dyDescent="0.25">
      <c r="A8152" s="101"/>
    </row>
    <row r="8153" spans="1:1" x14ac:dyDescent="0.25">
      <c r="A8153" s="101"/>
    </row>
    <row r="8154" spans="1:1" x14ac:dyDescent="0.25">
      <c r="A8154" s="101"/>
    </row>
    <row r="8155" spans="1:1" x14ac:dyDescent="0.25">
      <c r="A8155" s="101"/>
    </row>
    <row r="8156" spans="1:1" x14ac:dyDescent="0.25">
      <c r="A8156" s="101"/>
    </row>
    <row r="8157" spans="1:1" x14ac:dyDescent="0.25">
      <c r="A8157" s="101"/>
    </row>
    <row r="8158" spans="1:1" x14ac:dyDescent="0.25">
      <c r="A8158" s="101"/>
    </row>
    <row r="8159" spans="1:1" x14ac:dyDescent="0.25">
      <c r="A8159" s="101"/>
    </row>
    <row r="8160" spans="1:1" x14ac:dyDescent="0.25">
      <c r="A8160" s="101"/>
    </row>
    <row r="8161" spans="1:1" x14ac:dyDescent="0.25">
      <c r="A8161" s="101"/>
    </row>
    <row r="8162" spans="1:1" x14ac:dyDescent="0.25">
      <c r="A8162" s="101"/>
    </row>
    <row r="8163" spans="1:1" x14ac:dyDescent="0.25">
      <c r="A8163" s="101"/>
    </row>
    <row r="8164" spans="1:1" x14ac:dyDescent="0.25">
      <c r="A8164" s="101"/>
    </row>
    <row r="8165" spans="1:1" x14ac:dyDescent="0.25">
      <c r="A8165" s="101"/>
    </row>
    <row r="8166" spans="1:1" x14ac:dyDescent="0.25">
      <c r="A8166" s="101"/>
    </row>
    <row r="8167" spans="1:1" x14ac:dyDescent="0.25">
      <c r="A8167" s="101"/>
    </row>
    <row r="8168" spans="1:1" x14ac:dyDescent="0.25">
      <c r="A8168" s="101"/>
    </row>
    <row r="8169" spans="1:1" x14ac:dyDescent="0.25">
      <c r="A8169" s="101"/>
    </row>
    <row r="8170" spans="1:1" x14ac:dyDescent="0.25">
      <c r="A8170" s="101"/>
    </row>
    <row r="8171" spans="1:1" x14ac:dyDescent="0.25">
      <c r="A8171" s="101"/>
    </row>
    <row r="8172" spans="1:1" x14ac:dyDescent="0.25">
      <c r="A8172" s="101"/>
    </row>
    <row r="8173" spans="1:1" x14ac:dyDescent="0.25">
      <c r="A8173" s="101"/>
    </row>
    <row r="8174" spans="1:1" x14ac:dyDescent="0.25">
      <c r="A8174" s="101"/>
    </row>
    <row r="8175" spans="1:1" x14ac:dyDescent="0.25">
      <c r="A8175" s="101"/>
    </row>
    <row r="8176" spans="1:1" x14ac:dyDescent="0.25">
      <c r="A8176" s="101"/>
    </row>
    <row r="8177" spans="1:1" x14ac:dyDescent="0.25">
      <c r="A8177" s="101"/>
    </row>
    <row r="8178" spans="1:1" x14ac:dyDescent="0.25">
      <c r="A8178" s="101"/>
    </row>
    <row r="8179" spans="1:1" x14ac:dyDescent="0.25">
      <c r="A8179" s="101"/>
    </row>
    <row r="8180" spans="1:1" x14ac:dyDescent="0.25">
      <c r="A8180" s="101"/>
    </row>
    <row r="8181" spans="1:1" x14ac:dyDescent="0.25">
      <c r="A8181" s="101"/>
    </row>
    <row r="8182" spans="1:1" x14ac:dyDescent="0.25">
      <c r="A8182" s="101"/>
    </row>
    <row r="8183" spans="1:1" x14ac:dyDescent="0.25">
      <c r="A8183" s="101"/>
    </row>
    <row r="8184" spans="1:1" x14ac:dyDescent="0.25">
      <c r="A8184" s="101"/>
    </row>
    <row r="8185" spans="1:1" x14ac:dyDescent="0.25">
      <c r="A8185" s="101"/>
    </row>
    <row r="8186" spans="1:1" x14ac:dyDescent="0.25">
      <c r="A8186" s="101"/>
    </row>
    <row r="8187" spans="1:1" x14ac:dyDescent="0.25">
      <c r="A8187" s="101"/>
    </row>
    <row r="8188" spans="1:1" x14ac:dyDescent="0.25">
      <c r="A8188" s="101"/>
    </row>
    <row r="8189" spans="1:1" x14ac:dyDescent="0.25">
      <c r="A8189" s="101"/>
    </row>
    <row r="8190" spans="1:1" x14ac:dyDescent="0.25">
      <c r="A8190" s="101"/>
    </row>
    <row r="8191" spans="1:1" x14ac:dyDescent="0.25">
      <c r="A8191" s="101"/>
    </row>
    <row r="8192" spans="1:1" x14ac:dyDescent="0.25">
      <c r="A8192" s="101"/>
    </row>
    <row r="8193" spans="1:1" x14ac:dyDescent="0.25">
      <c r="A8193" s="101"/>
    </row>
    <row r="8194" spans="1:1" x14ac:dyDescent="0.25">
      <c r="A8194" s="101"/>
    </row>
    <row r="8195" spans="1:1" x14ac:dyDescent="0.25">
      <c r="A8195" s="101"/>
    </row>
    <row r="8196" spans="1:1" x14ac:dyDescent="0.25">
      <c r="A8196" s="101"/>
    </row>
    <row r="8197" spans="1:1" x14ac:dyDescent="0.25">
      <c r="A8197" s="101"/>
    </row>
    <row r="8198" spans="1:1" x14ac:dyDescent="0.25">
      <c r="A8198" s="101"/>
    </row>
    <row r="8199" spans="1:1" x14ac:dyDescent="0.25">
      <c r="A8199" s="101"/>
    </row>
    <row r="8200" spans="1:1" x14ac:dyDescent="0.25">
      <c r="A8200" s="101"/>
    </row>
    <row r="8201" spans="1:1" x14ac:dyDescent="0.25">
      <c r="A8201" s="101"/>
    </row>
    <row r="8202" spans="1:1" x14ac:dyDescent="0.25">
      <c r="A8202" s="101"/>
    </row>
    <row r="8203" spans="1:1" x14ac:dyDescent="0.25">
      <c r="A8203" s="101"/>
    </row>
    <row r="8204" spans="1:1" x14ac:dyDescent="0.25">
      <c r="A8204" s="101"/>
    </row>
    <row r="8205" spans="1:1" x14ac:dyDescent="0.25">
      <c r="A8205" s="101"/>
    </row>
    <row r="8206" spans="1:1" x14ac:dyDescent="0.25">
      <c r="A8206" s="101"/>
    </row>
    <row r="8207" spans="1:1" x14ac:dyDescent="0.25">
      <c r="A8207" s="101"/>
    </row>
    <row r="8208" spans="1:1" x14ac:dyDescent="0.25">
      <c r="A8208" s="101"/>
    </row>
    <row r="8209" spans="1:1" x14ac:dyDescent="0.25">
      <c r="A8209" s="101"/>
    </row>
    <row r="8210" spans="1:1" x14ac:dyDescent="0.25">
      <c r="A8210" s="101"/>
    </row>
    <row r="8211" spans="1:1" x14ac:dyDescent="0.25">
      <c r="A8211" s="101"/>
    </row>
    <row r="8212" spans="1:1" x14ac:dyDescent="0.25">
      <c r="A8212" s="101"/>
    </row>
    <row r="8213" spans="1:1" x14ac:dyDescent="0.25">
      <c r="A8213" s="101"/>
    </row>
    <row r="8214" spans="1:1" x14ac:dyDescent="0.25">
      <c r="A8214" s="101"/>
    </row>
    <row r="8215" spans="1:1" x14ac:dyDescent="0.25">
      <c r="A8215" s="101"/>
    </row>
    <row r="8216" spans="1:1" x14ac:dyDescent="0.25">
      <c r="A8216" s="101"/>
    </row>
    <row r="8217" spans="1:1" x14ac:dyDescent="0.25">
      <c r="A8217" s="101"/>
    </row>
    <row r="8218" spans="1:1" x14ac:dyDescent="0.25">
      <c r="A8218" s="101"/>
    </row>
    <row r="8219" spans="1:1" x14ac:dyDescent="0.25">
      <c r="A8219" s="101"/>
    </row>
    <row r="8220" spans="1:1" x14ac:dyDescent="0.25">
      <c r="A8220" s="101"/>
    </row>
    <row r="8221" spans="1:1" x14ac:dyDescent="0.25">
      <c r="A8221" s="101"/>
    </row>
    <row r="8222" spans="1:1" x14ac:dyDescent="0.25">
      <c r="A8222" s="101"/>
    </row>
    <row r="8223" spans="1:1" x14ac:dyDescent="0.25">
      <c r="A8223" s="101"/>
    </row>
    <row r="8224" spans="1:1" x14ac:dyDescent="0.25">
      <c r="A8224" s="101"/>
    </row>
    <row r="8225" spans="1:1" x14ac:dyDescent="0.25">
      <c r="A8225" s="101"/>
    </row>
    <row r="8226" spans="1:1" x14ac:dyDescent="0.25">
      <c r="A8226" s="101"/>
    </row>
    <row r="8227" spans="1:1" x14ac:dyDescent="0.25">
      <c r="A8227" s="101"/>
    </row>
    <row r="8228" spans="1:1" x14ac:dyDescent="0.25">
      <c r="A8228" s="101"/>
    </row>
    <row r="8229" spans="1:1" x14ac:dyDescent="0.25">
      <c r="A8229" s="101"/>
    </row>
    <row r="8230" spans="1:1" x14ac:dyDescent="0.25">
      <c r="A8230" s="101"/>
    </row>
    <row r="8231" spans="1:1" x14ac:dyDescent="0.25">
      <c r="A8231" s="101"/>
    </row>
    <row r="8232" spans="1:1" x14ac:dyDescent="0.25">
      <c r="A8232" s="101"/>
    </row>
    <row r="8233" spans="1:1" x14ac:dyDescent="0.25">
      <c r="A8233" s="101"/>
    </row>
    <row r="8234" spans="1:1" x14ac:dyDescent="0.25">
      <c r="A8234" s="101"/>
    </row>
    <row r="8235" spans="1:1" x14ac:dyDescent="0.25">
      <c r="A8235" s="101"/>
    </row>
    <row r="8236" spans="1:1" x14ac:dyDescent="0.25">
      <c r="A8236" s="101"/>
    </row>
    <row r="8237" spans="1:1" x14ac:dyDescent="0.25">
      <c r="A8237" s="101"/>
    </row>
    <row r="8238" spans="1:1" x14ac:dyDescent="0.25">
      <c r="A8238" s="101"/>
    </row>
    <row r="8239" spans="1:1" x14ac:dyDescent="0.25">
      <c r="A8239" s="101"/>
    </row>
    <row r="8240" spans="1:1" x14ac:dyDescent="0.25">
      <c r="A8240" s="101"/>
    </row>
    <row r="8241" spans="1:1" x14ac:dyDescent="0.25">
      <c r="A8241" s="101"/>
    </row>
    <row r="8242" spans="1:1" x14ac:dyDescent="0.25">
      <c r="A8242" s="101"/>
    </row>
    <row r="8243" spans="1:1" x14ac:dyDescent="0.25">
      <c r="A8243" s="101"/>
    </row>
    <row r="8244" spans="1:1" x14ac:dyDescent="0.25">
      <c r="A8244" s="101"/>
    </row>
    <row r="8245" spans="1:1" x14ac:dyDescent="0.25">
      <c r="A8245" s="101"/>
    </row>
    <row r="8246" spans="1:1" x14ac:dyDescent="0.25">
      <c r="A8246" s="101"/>
    </row>
    <row r="8247" spans="1:1" x14ac:dyDescent="0.25">
      <c r="A8247" s="101"/>
    </row>
    <row r="8248" spans="1:1" x14ac:dyDescent="0.25">
      <c r="A8248" s="101"/>
    </row>
    <row r="8249" spans="1:1" x14ac:dyDescent="0.25">
      <c r="A8249" s="101"/>
    </row>
    <row r="8250" spans="1:1" x14ac:dyDescent="0.25">
      <c r="A8250" s="101"/>
    </row>
    <row r="8251" spans="1:1" x14ac:dyDescent="0.25">
      <c r="A8251" s="101"/>
    </row>
    <row r="8252" spans="1:1" x14ac:dyDescent="0.25">
      <c r="A8252" s="101"/>
    </row>
    <row r="8253" spans="1:1" x14ac:dyDescent="0.25">
      <c r="A8253" s="101"/>
    </row>
    <row r="8254" spans="1:1" x14ac:dyDescent="0.25">
      <c r="A8254" s="101"/>
    </row>
    <row r="8255" spans="1:1" x14ac:dyDescent="0.25">
      <c r="A8255" s="101"/>
    </row>
    <row r="8256" spans="1:1" x14ac:dyDescent="0.25">
      <c r="A8256" s="101"/>
    </row>
    <row r="8257" spans="1:1" x14ac:dyDescent="0.25">
      <c r="A8257" s="101"/>
    </row>
    <row r="8258" spans="1:1" x14ac:dyDescent="0.25">
      <c r="A8258" s="101"/>
    </row>
    <row r="8259" spans="1:1" x14ac:dyDescent="0.25">
      <c r="A8259" s="101"/>
    </row>
    <row r="8260" spans="1:1" x14ac:dyDescent="0.25">
      <c r="A8260" s="101"/>
    </row>
    <row r="8261" spans="1:1" x14ac:dyDescent="0.25">
      <c r="A8261" s="101"/>
    </row>
    <row r="8262" spans="1:1" x14ac:dyDescent="0.25">
      <c r="A8262" s="101"/>
    </row>
    <row r="8263" spans="1:1" x14ac:dyDescent="0.25">
      <c r="A8263" s="101"/>
    </row>
    <row r="8264" spans="1:1" x14ac:dyDescent="0.25">
      <c r="A8264" s="101"/>
    </row>
    <row r="8265" spans="1:1" x14ac:dyDescent="0.25">
      <c r="A8265" s="101"/>
    </row>
    <row r="8266" spans="1:1" x14ac:dyDescent="0.25">
      <c r="A8266" s="101"/>
    </row>
    <row r="8267" spans="1:1" x14ac:dyDescent="0.25">
      <c r="A8267" s="101"/>
    </row>
    <row r="8268" spans="1:1" x14ac:dyDescent="0.25">
      <c r="A8268" s="101"/>
    </row>
    <row r="8269" spans="1:1" x14ac:dyDescent="0.25">
      <c r="A8269" s="101"/>
    </row>
    <row r="8270" spans="1:1" x14ac:dyDescent="0.25">
      <c r="A8270" s="101"/>
    </row>
    <row r="8271" spans="1:1" x14ac:dyDescent="0.25">
      <c r="A8271" s="101"/>
    </row>
    <row r="8272" spans="1:1" x14ac:dyDescent="0.25">
      <c r="A8272" s="101"/>
    </row>
    <row r="8273" spans="1:1" x14ac:dyDescent="0.25">
      <c r="A8273" s="101"/>
    </row>
    <row r="8274" spans="1:1" x14ac:dyDescent="0.25">
      <c r="A8274" s="101"/>
    </row>
    <row r="8275" spans="1:1" x14ac:dyDescent="0.25">
      <c r="A8275" s="101"/>
    </row>
    <row r="8276" spans="1:1" x14ac:dyDescent="0.25">
      <c r="A8276" s="101"/>
    </row>
    <row r="8277" spans="1:1" x14ac:dyDescent="0.25">
      <c r="A8277" s="101"/>
    </row>
    <row r="8278" spans="1:1" x14ac:dyDescent="0.25">
      <c r="A8278" s="101"/>
    </row>
    <row r="8279" spans="1:1" x14ac:dyDescent="0.25">
      <c r="A8279" s="101"/>
    </row>
    <row r="8280" spans="1:1" x14ac:dyDescent="0.25">
      <c r="A8280" s="101"/>
    </row>
    <row r="8281" spans="1:1" x14ac:dyDescent="0.25">
      <c r="A8281" s="101"/>
    </row>
    <row r="8282" spans="1:1" x14ac:dyDescent="0.25">
      <c r="A8282" s="101"/>
    </row>
    <row r="8283" spans="1:1" x14ac:dyDescent="0.25">
      <c r="A8283" s="101"/>
    </row>
    <row r="8284" spans="1:1" x14ac:dyDescent="0.25">
      <c r="A8284" s="101"/>
    </row>
    <row r="8285" spans="1:1" x14ac:dyDescent="0.25">
      <c r="A8285" s="101"/>
    </row>
    <row r="8286" spans="1:1" x14ac:dyDescent="0.25">
      <c r="A8286" s="101"/>
    </row>
    <row r="8287" spans="1:1" x14ac:dyDescent="0.25">
      <c r="A8287" s="101"/>
    </row>
    <row r="8288" spans="1:1" x14ac:dyDescent="0.25">
      <c r="A8288" s="101"/>
    </row>
    <row r="8289" spans="1:1" x14ac:dyDescent="0.25">
      <c r="A8289" s="101"/>
    </row>
    <row r="8290" spans="1:1" x14ac:dyDescent="0.25">
      <c r="A8290" s="101"/>
    </row>
    <row r="8291" spans="1:1" x14ac:dyDescent="0.25">
      <c r="A8291" s="101"/>
    </row>
    <row r="8292" spans="1:1" x14ac:dyDescent="0.25">
      <c r="A8292" s="101"/>
    </row>
    <row r="8293" spans="1:1" x14ac:dyDescent="0.25">
      <c r="A8293" s="101"/>
    </row>
    <row r="8294" spans="1:1" x14ac:dyDescent="0.25">
      <c r="A8294" s="101"/>
    </row>
    <row r="8295" spans="1:1" x14ac:dyDescent="0.25">
      <c r="A8295" s="101"/>
    </row>
    <row r="8296" spans="1:1" x14ac:dyDescent="0.25">
      <c r="A8296" s="101"/>
    </row>
    <row r="8297" spans="1:1" x14ac:dyDescent="0.25">
      <c r="A8297" s="101"/>
    </row>
    <row r="8298" spans="1:1" x14ac:dyDescent="0.25">
      <c r="A8298" s="101"/>
    </row>
    <row r="8299" spans="1:1" x14ac:dyDescent="0.25">
      <c r="A8299" s="101"/>
    </row>
    <row r="8300" spans="1:1" x14ac:dyDescent="0.25">
      <c r="A8300" s="101"/>
    </row>
    <row r="8301" spans="1:1" x14ac:dyDescent="0.25">
      <c r="A8301" s="101"/>
    </row>
    <row r="8302" spans="1:1" x14ac:dyDescent="0.25">
      <c r="A8302" s="101"/>
    </row>
    <row r="8303" spans="1:1" x14ac:dyDescent="0.25">
      <c r="A8303" s="101"/>
    </row>
    <row r="8304" spans="1:1" x14ac:dyDescent="0.25">
      <c r="A8304" s="101"/>
    </row>
    <row r="8305" spans="1:1" x14ac:dyDescent="0.25">
      <c r="A8305" s="101"/>
    </row>
    <row r="8306" spans="1:1" x14ac:dyDescent="0.25">
      <c r="A8306" s="101"/>
    </row>
    <row r="8307" spans="1:1" x14ac:dyDescent="0.25">
      <c r="A8307" s="101"/>
    </row>
    <row r="8308" spans="1:1" x14ac:dyDescent="0.25">
      <c r="A8308" s="101"/>
    </row>
    <row r="8309" spans="1:1" x14ac:dyDescent="0.25">
      <c r="A8309" s="101"/>
    </row>
    <row r="8310" spans="1:1" x14ac:dyDescent="0.25">
      <c r="A8310" s="101"/>
    </row>
    <row r="8311" spans="1:1" x14ac:dyDescent="0.25">
      <c r="A8311" s="101"/>
    </row>
    <row r="8312" spans="1:1" x14ac:dyDescent="0.25">
      <c r="A8312" s="101"/>
    </row>
    <row r="8313" spans="1:1" x14ac:dyDescent="0.25">
      <c r="A8313" s="101"/>
    </row>
    <row r="8314" spans="1:1" x14ac:dyDescent="0.25">
      <c r="A8314" s="101"/>
    </row>
    <row r="8315" spans="1:1" x14ac:dyDescent="0.25">
      <c r="A8315" s="101"/>
    </row>
    <row r="8316" spans="1:1" x14ac:dyDescent="0.25">
      <c r="A8316" s="101"/>
    </row>
    <row r="8317" spans="1:1" x14ac:dyDescent="0.25">
      <c r="A8317" s="101"/>
    </row>
    <row r="8318" spans="1:1" x14ac:dyDescent="0.25">
      <c r="A8318" s="101"/>
    </row>
    <row r="8319" spans="1:1" x14ac:dyDescent="0.25">
      <c r="A8319" s="101"/>
    </row>
    <row r="8320" spans="1:1" x14ac:dyDescent="0.25">
      <c r="A8320" s="101"/>
    </row>
    <row r="8321" spans="1:1" x14ac:dyDescent="0.25">
      <c r="A8321" s="101"/>
    </row>
    <row r="8322" spans="1:1" x14ac:dyDescent="0.25">
      <c r="A8322" s="101"/>
    </row>
    <row r="8323" spans="1:1" x14ac:dyDescent="0.25">
      <c r="A8323" s="101"/>
    </row>
    <row r="8324" spans="1:1" x14ac:dyDescent="0.25">
      <c r="A8324" s="101"/>
    </row>
    <row r="8325" spans="1:1" x14ac:dyDescent="0.25">
      <c r="A8325" s="101"/>
    </row>
    <row r="8326" spans="1:1" x14ac:dyDescent="0.25">
      <c r="A8326" s="101"/>
    </row>
    <row r="8327" spans="1:1" x14ac:dyDescent="0.25">
      <c r="A8327" s="101"/>
    </row>
    <row r="8328" spans="1:1" x14ac:dyDescent="0.25">
      <c r="A8328" s="101"/>
    </row>
    <row r="8329" spans="1:1" x14ac:dyDescent="0.25">
      <c r="A8329" s="101"/>
    </row>
    <row r="8330" spans="1:1" x14ac:dyDescent="0.25">
      <c r="A8330" s="101"/>
    </row>
    <row r="8331" spans="1:1" x14ac:dyDescent="0.25">
      <c r="A8331" s="101"/>
    </row>
    <row r="8332" spans="1:1" x14ac:dyDescent="0.25">
      <c r="A8332" s="101"/>
    </row>
    <row r="8333" spans="1:1" x14ac:dyDescent="0.25">
      <c r="A8333" s="101"/>
    </row>
    <row r="8334" spans="1:1" x14ac:dyDescent="0.25">
      <c r="A8334" s="101"/>
    </row>
    <row r="8335" spans="1:1" x14ac:dyDescent="0.25">
      <c r="A8335" s="101"/>
    </row>
    <row r="8336" spans="1:1" x14ac:dyDescent="0.25">
      <c r="A8336" s="101"/>
    </row>
    <row r="8337" spans="1:1" x14ac:dyDescent="0.25">
      <c r="A8337" s="101"/>
    </row>
    <row r="8338" spans="1:1" x14ac:dyDescent="0.25">
      <c r="A8338" s="101"/>
    </row>
    <row r="8339" spans="1:1" x14ac:dyDescent="0.25">
      <c r="A8339" s="101"/>
    </row>
    <row r="8340" spans="1:1" x14ac:dyDescent="0.25">
      <c r="A8340" s="101"/>
    </row>
    <row r="8341" spans="1:1" x14ac:dyDescent="0.25">
      <c r="A8341" s="101"/>
    </row>
    <row r="8342" spans="1:1" x14ac:dyDescent="0.25">
      <c r="A8342" s="101"/>
    </row>
    <row r="8343" spans="1:1" x14ac:dyDescent="0.25">
      <c r="A8343" s="101"/>
    </row>
    <row r="8344" spans="1:1" x14ac:dyDescent="0.25">
      <c r="A8344" s="101"/>
    </row>
    <row r="8345" spans="1:1" x14ac:dyDescent="0.25">
      <c r="A8345" s="101"/>
    </row>
    <row r="8346" spans="1:1" x14ac:dyDescent="0.25">
      <c r="A8346" s="101"/>
    </row>
    <row r="8347" spans="1:1" x14ac:dyDescent="0.25">
      <c r="A8347" s="101"/>
    </row>
    <row r="8348" spans="1:1" x14ac:dyDescent="0.25">
      <c r="A8348" s="101"/>
    </row>
    <row r="8349" spans="1:1" x14ac:dyDescent="0.25">
      <c r="A8349" s="101"/>
    </row>
    <row r="8350" spans="1:1" x14ac:dyDescent="0.25">
      <c r="A8350" s="101"/>
    </row>
    <row r="8351" spans="1:1" x14ac:dyDescent="0.25">
      <c r="A8351" s="101"/>
    </row>
    <row r="8352" spans="1:1" x14ac:dyDescent="0.25">
      <c r="A8352" s="101"/>
    </row>
    <row r="8353" spans="1:1" x14ac:dyDescent="0.25">
      <c r="A8353" s="101"/>
    </row>
    <row r="8354" spans="1:1" x14ac:dyDescent="0.25">
      <c r="A8354" s="101"/>
    </row>
    <row r="8355" spans="1:1" x14ac:dyDescent="0.25">
      <c r="A8355" s="101"/>
    </row>
    <row r="8356" spans="1:1" x14ac:dyDescent="0.25">
      <c r="A8356" s="101"/>
    </row>
    <row r="8357" spans="1:1" x14ac:dyDescent="0.25">
      <c r="A8357" s="101"/>
    </row>
    <row r="8358" spans="1:1" x14ac:dyDescent="0.25">
      <c r="A8358" s="101"/>
    </row>
    <row r="8359" spans="1:1" x14ac:dyDescent="0.25">
      <c r="A8359" s="101"/>
    </row>
    <row r="8360" spans="1:1" x14ac:dyDescent="0.25">
      <c r="A8360" s="101"/>
    </row>
    <row r="8361" spans="1:1" x14ac:dyDescent="0.25">
      <c r="A8361" s="101"/>
    </row>
    <row r="8362" spans="1:1" x14ac:dyDescent="0.25">
      <c r="A8362" s="101"/>
    </row>
    <row r="8363" spans="1:1" x14ac:dyDescent="0.25">
      <c r="A8363" s="101"/>
    </row>
    <row r="8364" spans="1:1" x14ac:dyDescent="0.25">
      <c r="A8364" s="101"/>
    </row>
    <row r="8365" spans="1:1" x14ac:dyDescent="0.25">
      <c r="A8365" s="101"/>
    </row>
    <row r="8366" spans="1:1" x14ac:dyDescent="0.25">
      <c r="A8366" s="101"/>
    </row>
    <row r="8367" spans="1:1" x14ac:dyDescent="0.25">
      <c r="A8367" s="101"/>
    </row>
    <row r="8368" spans="1:1" x14ac:dyDescent="0.25">
      <c r="A8368" s="101"/>
    </row>
    <row r="8369" spans="1:1" x14ac:dyDescent="0.25">
      <c r="A8369" s="101"/>
    </row>
    <row r="8370" spans="1:1" x14ac:dyDescent="0.25">
      <c r="A8370" s="101"/>
    </row>
    <row r="8371" spans="1:1" x14ac:dyDescent="0.25">
      <c r="A8371" s="101"/>
    </row>
    <row r="8372" spans="1:1" x14ac:dyDescent="0.25">
      <c r="A8372" s="101"/>
    </row>
    <row r="8373" spans="1:1" x14ac:dyDescent="0.25">
      <c r="A8373" s="101"/>
    </row>
    <row r="8374" spans="1:1" x14ac:dyDescent="0.25">
      <c r="A8374" s="101"/>
    </row>
    <row r="8375" spans="1:1" x14ac:dyDescent="0.25">
      <c r="A8375" s="101"/>
    </row>
    <row r="8376" spans="1:1" x14ac:dyDescent="0.25">
      <c r="A8376" s="101"/>
    </row>
    <row r="8377" spans="1:1" x14ac:dyDescent="0.25">
      <c r="A8377" s="101"/>
    </row>
    <row r="8378" spans="1:1" x14ac:dyDescent="0.25">
      <c r="A8378" s="101"/>
    </row>
    <row r="8379" spans="1:1" x14ac:dyDescent="0.25">
      <c r="A8379" s="101"/>
    </row>
    <row r="8380" spans="1:1" x14ac:dyDescent="0.25">
      <c r="A8380" s="101"/>
    </row>
    <row r="8381" spans="1:1" x14ac:dyDescent="0.25">
      <c r="A8381" s="101"/>
    </row>
    <row r="8382" spans="1:1" x14ac:dyDescent="0.25">
      <c r="A8382" s="101"/>
    </row>
    <row r="8383" spans="1:1" x14ac:dyDescent="0.25">
      <c r="A8383" s="101"/>
    </row>
    <row r="8384" spans="1:1" x14ac:dyDescent="0.25">
      <c r="A8384" s="101"/>
    </row>
    <row r="8385" spans="1:1" x14ac:dyDescent="0.25">
      <c r="A8385" s="101"/>
    </row>
    <row r="8386" spans="1:1" x14ac:dyDescent="0.25">
      <c r="A8386" s="101"/>
    </row>
    <row r="8387" spans="1:1" x14ac:dyDescent="0.25">
      <c r="A8387" s="101"/>
    </row>
    <row r="8388" spans="1:1" x14ac:dyDescent="0.25">
      <c r="A8388" s="101"/>
    </row>
    <row r="8389" spans="1:1" x14ac:dyDescent="0.25">
      <c r="A8389" s="101"/>
    </row>
    <row r="8390" spans="1:1" x14ac:dyDescent="0.25">
      <c r="A8390" s="101"/>
    </row>
    <row r="8391" spans="1:1" x14ac:dyDescent="0.25">
      <c r="A8391" s="101"/>
    </row>
    <row r="8392" spans="1:1" x14ac:dyDescent="0.25">
      <c r="A8392" s="101"/>
    </row>
    <row r="8393" spans="1:1" x14ac:dyDescent="0.25">
      <c r="A8393" s="101"/>
    </row>
    <row r="8394" spans="1:1" x14ac:dyDescent="0.25">
      <c r="A8394" s="101"/>
    </row>
    <row r="8395" spans="1:1" x14ac:dyDescent="0.25">
      <c r="A8395" s="101"/>
    </row>
    <row r="8396" spans="1:1" x14ac:dyDescent="0.25">
      <c r="A8396" s="101"/>
    </row>
    <row r="8397" spans="1:1" x14ac:dyDescent="0.25">
      <c r="A8397" s="101"/>
    </row>
    <row r="8398" spans="1:1" x14ac:dyDescent="0.25">
      <c r="A8398" s="101"/>
    </row>
    <row r="8399" spans="1:1" x14ac:dyDescent="0.25">
      <c r="A8399" s="101"/>
    </row>
    <row r="8400" spans="1:1" x14ac:dyDescent="0.25">
      <c r="A8400" s="101"/>
    </row>
    <row r="8401" spans="1:1" x14ac:dyDescent="0.25">
      <c r="A8401" s="101"/>
    </row>
    <row r="8402" spans="1:1" x14ac:dyDescent="0.25">
      <c r="A8402" s="101"/>
    </row>
    <row r="8403" spans="1:1" x14ac:dyDescent="0.25">
      <c r="A8403" s="101"/>
    </row>
    <row r="8404" spans="1:1" x14ac:dyDescent="0.25">
      <c r="A8404" s="101"/>
    </row>
    <row r="8405" spans="1:1" x14ac:dyDescent="0.25">
      <c r="A8405" s="101"/>
    </row>
    <row r="8406" spans="1:1" x14ac:dyDescent="0.25">
      <c r="A8406" s="101"/>
    </row>
    <row r="8407" spans="1:1" x14ac:dyDescent="0.25">
      <c r="A8407" s="101"/>
    </row>
    <row r="8408" spans="1:1" x14ac:dyDescent="0.25">
      <c r="A8408" s="101"/>
    </row>
    <row r="8409" spans="1:1" x14ac:dyDescent="0.25">
      <c r="A8409" s="101"/>
    </row>
    <row r="8410" spans="1:1" x14ac:dyDescent="0.25">
      <c r="A8410" s="101"/>
    </row>
    <row r="8411" spans="1:1" x14ac:dyDescent="0.25">
      <c r="A8411" s="101"/>
    </row>
    <row r="8412" spans="1:1" x14ac:dyDescent="0.25">
      <c r="A8412" s="101"/>
    </row>
    <row r="8413" spans="1:1" x14ac:dyDescent="0.25">
      <c r="A8413" s="101"/>
    </row>
    <row r="8414" spans="1:1" x14ac:dyDescent="0.25">
      <c r="A8414" s="101"/>
    </row>
    <row r="8415" spans="1:1" x14ac:dyDescent="0.25">
      <c r="A8415" s="101"/>
    </row>
    <row r="8416" spans="1:1" x14ac:dyDescent="0.25">
      <c r="A8416" s="101"/>
    </row>
    <row r="8417" spans="1:1" x14ac:dyDescent="0.25">
      <c r="A8417" s="101"/>
    </row>
    <row r="8418" spans="1:1" x14ac:dyDescent="0.25">
      <c r="A8418" s="101"/>
    </row>
    <row r="8419" spans="1:1" x14ac:dyDescent="0.25">
      <c r="A8419" s="101"/>
    </row>
    <row r="8420" spans="1:1" x14ac:dyDescent="0.25">
      <c r="A8420" s="101"/>
    </row>
    <row r="8421" spans="1:1" x14ac:dyDescent="0.25">
      <c r="A8421" s="101"/>
    </row>
    <row r="8422" spans="1:1" x14ac:dyDescent="0.25">
      <c r="A8422" s="101"/>
    </row>
    <row r="8423" spans="1:1" x14ac:dyDescent="0.25">
      <c r="A8423" s="101"/>
    </row>
    <row r="8424" spans="1:1" x14ac:dyDescent="0.25">
      <c r="A8424" s="101"/>
    </row>
    <row r="8425" spans="1:1" x14ac:dyDescent="0.25">
      <c r="A8425" s="101"/>
    </row>
    <row r="8426" spans="1:1" x14ac:dyDescent="0.25">
      <c r="A8426" s="101"/>
    </row>
    <row r="8427" spans="1:1" x14ac:dyDescent="0.25">
      <c r="A8427" s="101"/>
    </row>
    <row r="8428" spans="1:1" x14ac:dyDescent="0.25">
      <c r="A8428" s="101"/>
    </row>
    <row r="8429" spans="1:1" x14ac:dyDescent="0.25">
      <c r="A8429" s="101"/>
    </row>
    <row r="8430" spans="1:1" x14ac:dyDescent="0.25">
      <c r="A8430" s="101"/>
    </row>
    <row r="8431" spans="1:1" x14ac:dyDescent="0.25">
      <c r="A8431" s="101"/>
    </row>
    <row r="8432" spans="1:1" x14ac:dyDescent="0.25">
      <c r="A8432" s="101"/>
    </row>
    <row r="8433" spans="1:1" x14ac:dyDescent="0.25">
      <c r="A8433" s="101"/>
    </row>
    <row r="8434" spans="1:1" x14ac:dyDescent="0.25">
      <c r="A8434" s="101"/>
    </row>
    <row r="8435" spans="1:1" x14ac:dyDescent="0.25">
      <c r="A8435" s="101"/>
    </row>
    <row r="8436" spans="1:1" x14ac:dyDescent="0.25">
      <c r="A8436" s="101"/>
    </row>
    <row r="8437" spans="1:1" x14ac:dyDescent="0.25">
      <c r="A8437" s="101"/>
    </row>
    <row r="8438" spans="1:1" x14ac:dyDescent="0.25">
      <c r="A8438" s="101"/>
    </row>
    <row r="8439" spans="1:1" x14ac:dyDescent="0.25">
      <c r="A8439" s="101"/>
    </row>
    <row r="8440" spans="1:1" x14ac:dyDescent="0.25">
      <c r="A8440" s="101"/>
    </row>
    <row r="8441" spans="1:1" x14ac:dyDescent="0.25">
      <c r="A8441" s="101"/>
    </row>
    <row r="8442" spans="1:1" x14ac:dyDescent="0.25">
      <c r="A8442" s="101"/>
    </row>
    <row r="8443" spans="1:1" x14ac:dyDescent="0.25">
      <c r="A8443" s="101"/>
    </row>
    <row r="8444" spans="1:1" x14ac:dyDescent="0.25">
      <c r="A8444" s="101"/>
    </row>
    <row r="8445" spans="1:1" x14ac:dyDescent="0.25">
      <c r="A8445" s="101"/>
    </row>
    <row r="8446" spans="1:1" x14ac:dyDescent="0.25">
      <c r="A8446" s="101"/>
    </row>
    <row r="8447" spans="1:1" x14ac:dyDescent="0.25">
      <c r="A8447" s="101"/>
    </row>
    <row r="8448" spans="1:1" x14ac:dyDescent="0.25">
      <c r="A8448" s="101"/>
    </row>
    <row r="8449" spans="1:1" x14ac:dyDescent="0.25">
      <c r="A8449" s="101"/>
    </row>
    <row r="8450" spans="1:1" x14ac:dyDescent="0.25">
      <c r="A8450" s="101"/>
    </row>
    <row r="8451" spans="1:1" x14ac:dyDescent="0.25">
      <c r="A8451" s="101"/>
    </row>
    <row r="8452" spans="1:1" x14ac:dyDescent="0.25">
      <c r="A8452" s="101"/>
    </row>
    <row r="8453" spans="1:1" x14ac:dyDescent="0.25">
      <c r="A8453" s="101"/>
    </row>
    <row r="8454" spans="1:1" x14ac:dyDescent="0.25">
      <c r="A8454" s="101"/>
    </row>
    <row r="8455" spans="1:1" x14ac:dyDescent="0.25">
      <c r="A8455" s="101"/>
    </row>
    <row r="8456" spans="1:1" x14ac:dyDescent="0.25">
      <c r="A8456" s="101"/>
    </row>
    <row r="8457" spans="1:1" x14ac:dyDescent="0.25">
      <c r="A8457" s="101"/>
    </row>
    <row r="8458" spans="1:1" x14ac:dyDescent="0.25">
      <c r="A8458" s="101"/>
    </row>
    <row r="8459" spans="1:1" x14ac:dyDescent="0.25">
      <c r="A8459" s="101"/>
    </row>
    <row r="8460" spans="1:1" x14ac:dyDescent="0.25">
      <c r="A8460" s="101"/>
    </row>
    <row r="8461" spans="1:1" x14ac:dyDescent="0.25">
      <c r="A8461" s="101"/>
    </row>
    <row r="8462" spans="1:1" x14ac:dyDescent="0.25">
      <c r="A8462" s="101"/>
    </row>
    <row r="8463" spans="1:1" x14ac:dyDescent="0.25">
      <c r="A8463" s="101"/>
    </row>
    <row r="8464" spans="1:1" x14ac:dyDescent="0.25">
      <c r="A8464" s="101"/>
    </row>
    <row r="8465" spans="1:1" x14ac:dyDescent="0.25">
      <c r="A8465" s="101"/>
    </row>
    <row r="8466" spans="1:1" x14ac:dyDescent="0.25">
      <c r="A8466" s="101"/>
    </row>
    <row r="8467" spans="1:1" x14ac:dyDescent="0.25">
      <c r="A8467" s="101"/>
    </row>
    <row r="8468" spans="1:1" x14ac:dyDescent="0.25">
      <c r="A8468" s="101"/>
    </row>
    <row r="8469" spans="1:1" x14ac:dyDescent="0.25">
      <c r="A8469" s="101"/>
    </row>
    <row r="8470" spans="1:1" x14ac:dyDescent="0.25">
      <c r="A8470" s="101"/>
    </row>
    <row r="8471" spans="1:1" x14ac:dyDescent="0.25">
      <c r="A8471" s="101"/>
    </row>
    <row r="8472" spans="1:1" x14ac:dyDescent="0.25">
      <c r="A8472" s="101"/>
    </row>
    <row r="8473" spans="1:1" x14ac:dyDescent="0.25">
      <c r="A8473" s="101"/>
    </row>
    <row r="8474" spans="1:1" x14ac:dyDescent="0.25">
      <c r="A8474" s="101"/>
    </row>
    <row r="8475" spans="1:1" x14ac:dyDescent="0.25">
      <c r="A8475" s="101"/>
    </row>
    <row r="8476" spans="1:1" x14ac:dyDescent="0.25">
      <c r="A8476" s="101"/>
    </row>
    <row r="8477" spans="1:1" x14ac:dyDescent="0.25">
      <c r="A8477" s="101"/>
    </row>
    <row r="8478" spans="1:1" x14ac:dyDescent="0.25">
      <c r="A8478" s="101"/>
    </row>
    <row r="8479" spans="1:1" x14ac:dyDescent="0.25">
      <c r="A8479" s="101"/>
    </row>
    <row r="8480" spans="1:1" x14ac:dyDescent="0.25">
      <c r="A8480" s="101"/>
    </row>
    <row r="8481" spans="1:1" x14ac:dyDescent="0.25">
      <c r="A8481" s="101"/>
    </row>
    <row r="8482" spans="1:1" x14ac:dyDescent="0.25">
      <c r="A8482" s="101"/>
    </row>
    <row r="8483" spans="1:1" x14ac:dyDescent="0.25">
      <c r="A8483" s="101"/>
    </row>
    <row r="8484" spans="1:1" x14ac:dyDescent="0.25">
      <c r="A8484" s="101"/>
    </row>
    <row r="8485" spans="1:1" x14ac:dyDescent="0.25">
      <c r="A8485" s="101"/>
    </row>
    <row r="8486" spans="1:1" x14ac:dyDescent="0.25">
      <c r="A8486" s="101"/>
    </row>
    <row r="8487" spans="1:1" x14ac:dyDescent="0.25">
      <c r="A8487" s="101"/>
    </row>
    <row r="8488" spans="1:1" x14ac:dyDescent="0.25">
      <c r="A8488" s="101"/>
    </row>
    <row r="8489" spans="1:1" x14ac:dyDescent="0.25">
      <c r="A8489" s="101"/>
    </row>
    <row r="8490" spans="1:1" x14ac:dyDescent="0.25">
      <c r="A8490" s="101"/>
    </row>
    <row r="8491" spans="1:1" x14ac:dyDescent="0.25">
      <c r="A8491" s="101"/>
    </row>
    <row r="8492" spans="1:1" x14ac:dyDescent="0.25">
      <c r="A8492" s="101"/>
    </row>
    <row r="8493" spans="1:1" x14ac:dyDescent="0.25">
      <c r="A8493" s="101"/>
    </row>
    <row r="8494" spans="1:1" x14ac:dyDescent="0.25">
      <c r="A8494" s="101"/>
    </row>
    <row r="8495" spans="1:1" x14ac:dyDescent="0.25">
      <c r="A8495" s="101"/>
    </row>
    <row r="8496" spans="1:1" x14ac:dyDescent="0.25">
      <c r="A8496" s="101"/>
    </row>
    <row r="8497" spans="1:1" x14ac:dyDescent="0.25">
      <c r="A8497" s="101"/>
    </row>
    <row r="8498" spans="1:1" x14ac:dyDescent="0.25">
      <c r="A8498" s="101"/>
    </row>
    <row r="8499" spans="1:1" x14ac:dyDescent="0.25">
      <c r="A8499" s="101"/>
    </row>
    <row r="8500" spans="1:1" x14ac:dyDescent="0.25">
      <c r="A8500" s="101"/>
    </row>
    <row r="8501" spans="1:1" x14ac:dyDescent="0.25">
      <c r="A8501" s="101"/>
    </row>
    <row r="8502" spans="1:1" x14ac:dyDescent="0.25">
      <c r="A8502" s="101"/>
    </row>
    <row r="8503" spans="1:1" x14ac:dyDescent="0.25">
      <c r="A8503" s="101"/>
    </row>
    <row r="8504" spans="1:1" x14ac:dyDescent="0.25">
      <c r="A8504" s="101"/>
    </row>
    <row r="8505" spans="1:1" x14ac:dyDescent="0.25">
      <c r="A8505" s="101"/>
    </row>
    <row r="8506" spans="1:1" x14ac:dyDescent="0.25">
      <c r="A8506" s="101"/>
    </row>
    <row r="8507" spans="1:1" x14ac:dyDescent="0.25">
      <c r="A8507" s="101"/>
    </row>
    <row r="8508" spans="1:1" x14ac:dyDescent="0.25">
      <c r="A8508" s="101"/>
    </row>
    <row r="8509" spans="1:1" x14ac:dyDescent="0.25">
      <c r="A8509" s="101"/>
    </row>
    <row r="8510" spans="1:1" x14ac:dyDescent="0.25">
      <c r="A8510" s="101"/>
    </row>
    <row r="8511" spans="1:1" x14ac:dyDescent="0.25">
      <c r="A8511" s="101"/>
    </row>
    <row r="8512" spans="1:1" x14ac:dyDescent="0.25">
      <c r="A8512" s="101"/>
    </row>
    <row r="8513" spans="1:1" x14ac:dyDescent="0.25">
      <c r="A8513" s="101"/>
    </row>
    <row r="8514" spans="1:1" x14ac:dyDescent="0.25">
      <c r="A8514" s="101"/>
    </row>
    <row r="8515" spans="1:1" x14ac:dyDescent="0.25">
      <c r="A8515" s="101"/>
    </row>
    <row r="8516" spans="1:1" x14ac:dyDescent="0.25">
      <c r="A8516" s="101"/>
    </row>
    <row r="8517" spans="1:1" x14ac:dyDescent="0.25">
      <c r="A8517" s="101"/>
    </row>
    <row r="8518" spans="1:1" x14ac:dyDescent="0.25">
      <c r="A8518" s="101"/>
    </row>
    <row r="8519" spans="1:1" x14ac:dyDescent="0.25">
      <c r="A8519" s="101"/>
    </row>
    <row r="8520" spans="1:1" x14ac:dyDescent="0.25">
      <c r="A8520" s="101"/>
    </row>
    <row r="8521" spans="1:1" x14ac:dyDescent="0.25">
      <c r="A8521" s="101"/>
    </row>
    <row r="8522" spans="1:1" x14ac:dyDescent="0.25">
      <c r="A8522" s="101"/>
    </row>
    <row r="8523" spans="1:1" x14ac:dyDescent="0.25">
      <c r="A8523" s="101"/>
    </row>
    <row r="8524" spans="1:1" x14ac:dyDescent="0.25">
      <c r="A8524" s="101"/>
    </row>
    <row r="8525" spans="1:1" x14ac:dyDescent="0.25">
      <c r="A8525" s="101"/>
    </row>
    <row r="8526" spans="1:1" x14ac:dyDescent="0.25">
      <c r="A8526" s="101"/>
    </row>
    <row r="8527" spans="1:1" x14ac:dyDescent="0.25">
      <c r="A8527" s="101"/>
    </row>
    <row r="8528" spans="1:1" x14ac:dyDescent="0.25">
      <c r="A8528" s="101"/>
    </row>
    <row r="8529" spans="1:1" x14ac:dyDescent="0.25">
      <c r="A8529" s="101"/>
    </row>
    <row r="8530" spans="1:1" x14ac:dyDescent="0.25">
      <c r="A8530" s="101"/>
    </row>
    <row r="8531" spans="1:1" x14ac:dyDescent="0.25">
      <c r="A8531" s="101"/>
    </row>
    <row r="8532" spans="1:1" x14ac:dyDescent="0.25">
      <c r="A8532" s="101"/>
    </row>
    <row r="8533" spans="1:1" x14ac:dyDescent="0.25">
      <c r="A8533" s="101"/>
    </row>
    <row r="8534" spans="1:1" x14ac:dyDescent="0.25">
      <c r="A8534" s="101"/>
    </row>
    <row r="8535" spans="1:1" x14ac:dyDescent="0.25">
      <c r="A8535" s="101"/>
    </row>
    <row r="8536" spans="1:1" x14ac:dyDescent="0.25">
      <c r="A8536" s="101"/>
    </row>
    <row r="8537" spans="1:1" x14ac:dyDescent="0.25">
      <c r="A8537" s="101"/>
    </row>
    <row r="8538" spans="1:1" x14ac:dyDescent="0.25">
      <c r="A8538" s="101"/>
    </row>
    <row r="8539" spans="1:1" x14ac:dyDescent="0.25">
      <c r="A8539" s="101"/>
    </row>
    <row r="8540" spans="1:1" x14ac:dyDescent="0.25">
      <c r="A8540" s="101"/>
    </row>
    <row r="8541" spans="1:1" x14ac:dyDescent="0.25">
      <c r="A8541" s="101"/>
    </row>
    <row r="8542" spans="1:1" x14ac:dyDescent="0.25">
      <c r="A8542" s="101"/>
    </row>
    <row r="8543" spans="1:1" x14ac:dyDescent="0.25">
      <c r="A8543" s="101"/>
    </row>
    <row r="8544" spans="1:1" x14ac:dyDescent="0.25">
      <c r="A8544" s="101"/>
    </row>
    <row r="8545" spans="1:1" x14ac:dyDescent="0.25">
      <c r="A8545" s="101"/>
    </row>
    <row r="8546" spans="1:1" x14ac:dyDescent="0.25">
      <c r="A8546" s="101"/>
    </row>
    <row r="8547" spans="1:1" x14ac:dyDescent="0.25">
      <c r="A8547" s="101"/>
    </row>
    <row r="8548" spans="1:1" x14ac:dyDescent="0.25">
      <c r="A8548" s="101"/>
    </row>
    <row r="8549" spans="1:1" x14ac:dyDescent="0.25">
      <c r="A8549" s="101"/>
    </row>
    <row r="8550" spans="1:1" x14ac:dyDescent="0.25">
      <c r="A8550" s="101"/>
    </row>
    <row r="8551" spans="1:1" x14ac:dyDescent="0.25">
      <c r="A8551" s="101"/>
    </row>
    <row r="8552" spans="1:1" x14ac:dyDescent="0.25">
      <c r="A8552" s="101"/>
    </row>
    <row r="8553" spans="1:1" x14ac:dyDescent="0.25">
      <c r="A8553" s="101"/>
    </row>
    <row r="8554" spans="1:1" x14ac:dyDescent="0.25">
      <c r="A8554" s="101"/>
    </row>
    <row r="8555" spans="1:1" x14ac:dyDescent="0.25">
      <c r="A8555" s="101"/>
    </row>
    <row r="8556" spans="1:1" x14ac:dyDescent="0.25">
      <c r="A8556" s="101"/>
    </row>
    <row r="8557" spans="1:1" x14ac:dyDescent="0.25">
      <c r="A8557" s="101"/>
    </row>
    <row r="8558" spans="1:1" x14ac:dyDescent="0.25">
      <c r="A8558" s="101"/>
    </row>
    <row r="8559" spans="1:1" x14ac:dyDescent="0.25">
      <c r="A8559" s="101"/>
    </row>
    <row r="8560" spans="1:1" x14ac:dyDescent="0.25">
      <c r="A8560" s="101"/>
    </row>
    <row r="8561" spans="1:1" x14ac:dyDescent="0.25">
      <c r="A8561" s="101"/>
    </row>
    <row r="8562" spans="1:1" x14ac:dyDescent="0.25">
      <c r="A8562" s="101"/>
    </row>
    <row r="8563" spans="1:1" x14ac:dyDescent="0.25">
      <c r="A8563" s="101"/>
    </row>
    <row r="8564" spans="1:1" x14ac:dyDescent="0.25">
      <c r="A8564" s="101"/>
    </row>
    <row r="8565" spans="1:1" x14ac:dyDescent="0.25">
      <c r="A8565" s="101"/>
    </row>
    <row r="8566" spans="1:1" x14ac:dyDescent="0.25">
      <c r="A8566" s="101"/>
    </row>
    <row r="8567" spans="1:1" x14ac:dyDescent="0.25">
      <c r="A8567" s="101"/>
    </row>
    <row r="8568" spans="1:1" x14ac:dyDescent="0.25">
      <c r="A8568" s="101"/>
    </row>
    <row r="8569" spans="1:1" x14ac:dyDescent="0.25">
      <c r="A8569" s="101"/>
    </row>
    <row r="8570" spans="1:1" x14ac:dyDescent="0.25">
      <c r="A8570" s="101"/>
    </row>
    <row r="8571" spans="1:1" x14ac:dyDescent="0.25">
      <c r="A8571" s="101"/>
    </row>
    <row r="8572" spans="1:1" x14ac:dyDescent="0.25">
      <c r="A8572" s="101"/>
    </row>
    <row r="8573" spans="1:1" x14ac:dyDescent="0.25">
      <c r="A8573" s="101"/>
    </row>
    <row r="8574" spans="1:1" x14ac:dyDescent="0.25">
      <c r="A8574" s="101"/>
    </row>
    <row r="8575" spans="1:1" x14ac:dyDescent="0.25">
      <c r="A8575" s="101"/>
    </row>
    <row r="8576" spans="1:1" x14ac:dyDescent="0.25">
      <c r="A8576" s="101"/>
    </row>
    <row r="8577" spans="1:1" x14ac:dyDescent="0.25">
      <c r="A8577" s="101"/>
    </row>
    <row r="8578" spans="1:1" x14ac:dyDescent="0.25">
      <c r="A8578" s="101"/>
    </row>
    <row r="8579" spans="1:1" x14ac:dyDescent="0.25">
      <c r="A8579" s="101"/>
    </row>
    <row r="8580" spans="1:1" x14ac:dyDescent="0.25">
      <c r="A8580" s="101"/>
    </row>
    <row r="8581" spans="1:1" x14ac:dyDescent="0.25">
      <c r="A8581" s="101"/>
    </row>
    <row r="8582" spans="1:1" x14ac:dyDescent="0.25">
      <c r="A8582" s="101"/>
    </row>
    <row r="8583" spans="1:1" x14ac:dyDescent="0.25">
      <c r="A8583" s="101"/>
    </row>
    <row r="8584" spans="1:1" x14ac:dyDescent="0.25">
      <c r="A8584" s="101"/>
    </row>
    <row r="8585" spans="1:1" x14ac:dyDescent="0.25">
      <c r="A8585" s="101"/>
    </row>
    <row r="8586" spans="1:1" x14ac:dyDescent="0.25">
      <c r="A8586" s="101"/>
    </row>
    <row r="8587" spans="1:1" x14ac:dyDescent="0.25">
      <c r="A8587" s="101"/>
    </row>
    <row r="8588" spans="1:1" x14ac:dyDescent="0.25">
      <c r="A8588" s="101"/>
    </row>
    <row r="8589" spans="1:1" x14ac:dyDescent="0.25">
      <c r="A8589" s="101"/>
    </row>
    <row r="8590" spans="1:1" x14ac:dyDescent="0.25">
      <c r="A8590" s="101"/>
    </row>
    <row r="8591" spans="1:1" x14ac:dyDescent="0.25">
      <c r="A8591" s="101"/>
    </row>
    <row r="8592" spans="1:1" x14ac:dyDescent="0.25">
      <c r="A8592" s="101"/>
    </row>
    <row r="8593" spans="1:1" x14ac:dyDescent="0.25">
      <c r="A8593" s="101"/>
    </row>
    <row r="8594" spans="1:1" x14ac:dyDescent="0.25">
      <c r="A8594" s="101"/>
    </row>
    <row r="8595" spans="1:1" x14ac:dyDescent="0.25">
      <c r="A8595" s="101"/>
    </row>
    <row r="8596" spans="1:1" x14ac:dyDescent="0.25">
      <c r="A8596" s="101"/>
    </row>
    <row r="8597" spans="1:1" x14ac:dyDescent="0.25">
      <c r="A8597" s="101"/>
    </row>
    <row r="8598" spans="1:1" x14ac:dyDescent="0.25">
      <c r="A8598" s="101"/>
    </row>
    <row r="8599" spans="1:1" x14ac:dyDescent="0.25">
      <c r="A8599" s="101"/>
    </row>
    <row r="8600" spans="1:1" x14ac:dyDescent="0.25">
      <c r="A8600" s="101"/>
    </row>
    <row r="8601" spans="1:1" x14ac:dyDescent="0.25">
      <c r="A8601" s="101"/>
    </row>
    <row r="8602" spans="1:1" x14ac:dyDescent="0.25">
      <c r="A8602" s="101"/>
    </row>
    <row r="8603" spans="1:1" x14ac:dyDescent="0.25">
      <c r="A8603" s="101"/>
    </row>
    <row r="8604" spans="1:1" x14ac:dyDescent="0.25">
      <c r="A8604" s="101"/>
    </row>
    <row r="8605" spans="1:1" x14ac:dyDescent="0.25">
      <c r="A8605" s="101"/>
    </row>
    <row r="8606" spans="1:1" x14ac:dyDescent="0.25">
      <c r="A8606" s="101"/>
    </row>
    <row r="8607" spans="1:1" x14ac:dyDescent="0.25">
      <c r="A8607" s="101"/>
    </row>
    <row r="8608" spans="1:1" x14ac:dyDescent="0.25">
      <c r="A8608" s="101"/>
    </row>
    <row r="8609" spans="1:1" x14ac:dyDescent="0.25">
      <c r="A8609" s="101"/>
    </row>
    <row r="8610" spans="1:1" x14ac:dyDescent="0.25">
      <c r="A8610" s="101"/>
    </row>
    <row r="8611" spans="1:1" x14ac:dyDescent="0.25">
      <c r="A8611" s="101"/>
    </row>
    <row r="8612" spans="1:1" x14ac:dyDescent="0.25">
      <c r="A8612" s="101"/>
    </row>
    <row r="8613" spans="1:1" x14ac:dyDescent="0.25">
      <c r="A8613" s="101"/>
    </row>
    <row r="8614" spans="1:1" x14ac:dyDescent="0.25">
      <c r="A8614" s="101"/>
    </row>
    <row r="8615" spans="1:1" x14ac:dyDescent="0.25">
      <c r="A8615" s="101"/>
    </row>
    <row r="8616" spans="1:1" x14ac:dyDescent="0.25">
      <c r="A8616" s="101"/>
    </row>
    <row r="8617" spans="1:1" x14ac:dyDescent="0.25">
      <c r="A8617" s="101"/>
    </row>
    <row r="8618" spans="1:1" x14ac:dyDescent="0.25">
      <c r="A8618" s="101"/>
    </row>
    <row r="8619" spans="1:1" x14ac:dyDescent="0.25">
      <c r="A8619" s="101"/>
    </row>
    <row r="8620" spans="1:1" x14ac:dyDescent="0.25">
      <c r="A8620" s="101"/>
    </row>
    <row r="8621" spans="1:1" x14ac:dyDescent="0.25">
      <c r="A8621" s="101"/>
    </row>
    <row r="8622" spans="1:1" x14ac:dyDescent="0.25">
      <c r="A8622" s="101"/>
    </row>
    <row r="8623" spans="1:1" x14ac:dyDescent="0.25">
      <c r="A8623" s="101"/>
    </row>
    <row r="8624" spans="1:1" x14ac:dyDescent="0.25">
      <c r="A8624" s="101"/>
    </row>
    <row r="8625" spans="1:1" x14ac:dyDescent="0.25">
      <c r="A8625" s="101"/>
    </row>
    <row r="8626" spans="1:1" x14ac:dyDescent="0.25">
      <c r="A8626" s="101"/>
    </row>
    <row r="8627" spans="1:1" x14ac:dyDescent="0.25">
      <c r="A8627" s="101"/>
    </row>
    <row r="8628" spans="1:1" x14ac:dyDescent="0.25">
      <c r="A8628" s="101"/>
    </row>
    <row r="8629" spans="1:1" x14ac:dyDescent="0.25">
      <c r="A8629" s="101"/>
    </row>
    <row r="8630" spans="1:1" x14ac:dyDescent="0.25">
      <c r="A8630" s="101"/>
    </row>
    <row r="8631" spans="1:1" x14ac:dyDescent="0.25">
      <c r="A8631" s="101"/>
    </row>
    <row r="8632" spans="1:1" x14ac:dyDescent="0.25">
      <c r="A8632" s="101"/>
    </row>
    <row r="8633" spans="1:1" x14ac:dyDescent="0.25">
      <c r="A8633" s="101"/>
    </row>
    <row r="8634" spans="1:1" x14ac:dyDescent="0.25">
      <c r="A8634" s="101"/>
    </row>
    <row r="8635" spans="1:1" x14ac:dyDescent="0.25">
      <c r="A8635" s="101"/>
    </row>
    <row r="8636" spans="1:1" x14ac:dyDescent="0.25">
      <c r="A8636" s="101"/>
    </row>
    <row r="8637" spans="1:1" x14ac:dyDescent="0.25">
      <c r="A8637" s="101"/>
    </row>
    <row r="8638" spans="1:1" x14ac:dyDescent="0.25">
      <c r="A8638" s="101"/>
    </row>
    <row r="8639" spans="1:1" x14ac:dyDescent="0.25">
      <c r="A8639" s="101"/>
    </row>
    <row r="8640" spans="1:1" x14ac:dyDescent="0.25">
      <c r="A8640" s="101"/>
    </row>
    <row r="8641" spans="1:1" x14ac:dyDescent="0.25">
      <c r="A8641" s="101"/>
    </row>
    <row r="8642" spans="1:1" x14ac:dyDescent="0.25">
      <c r="A8642" s="101"/>
    </row>
    <row r="8643" spans="1:1" x14ac:dyDescent="0.25">
      <c r="A8643" s="101"/>
    </row>
    <row r="8644" spans="1:1" x14ac:dyDescent="0.25">
      <c r="A8644" s="101"/>
    </row>
    <row r="8645" spans="1:1" x14ac:dyDescent="0.25">
      <c r="A8645" s="101"/>
    </row>
    <row r="8646" spans="1:1" x14ac:dyDescent="0.25">
      <c r="A8646" s="101"/>
    </row>
    <row r="8647" spans="1:1" x14ac:dyDescent="0.25">
      <c r="A8647" s="101"/>
    </row>
    <row r="8648" spans="1:1" x14ac:dyDescent="0.25">
      <c r="A8648" s="101"/>
    </row>
    <row r="8649" spans="1:1" x14ac:dyDescent="0.25">
      <c r="A8649" s="101"/>
    </row>
    <row r="8650" spans="1:1" x14ac:dyDescent="0.25">
      <c r="A8650" s="101"/>
    </row>
    <row r="8651" spans="1:1" x14ac:dyDescent="0.25">
      <c r="A8651" s="101"/>
    </row>
    <row r="8652" spans="1:1" x14ac:dyDescent="0.25">
      <c r="A8652" s="101"/>
    </row>
    <row r="8653" spans="1:1" x14ac:dyDescent="0.25">
      <c r="A8653" s="101"/>
    </row>
    <row r="8654" spans="1:1" x14ac:dyDescent="0.25">
      <c r="A8654" s="101"/>
    </row>
    <row r="8655" spans="1:1" x14ac:dyDescent="0.25">
      <c r="A8655" s="101"/>
    </row>
    <row r="8656" spans="1:1" x14ac:dyDescent="0.25">
      <c r="A8656" s="101"/>
    </row>
    <row r="8657" spans="1:1" x14ac:dyDescent="0.25">
      <c r="A8657" s="101"/>
    </row>
    <row r="8658" spans="1:1" x14ac:dyDescent="0.25">
      <c r="A8658" s="101"/>
    </row>
    <row r="8659" spans="1:1" x14ac:dyDescent="0.25">
      <c r="A8659" s="101"/>
    </row>
    <row r="8660" spans="1:1" x14ac:dyDescent="0.25">
      <c r="A8660" s="101"/>
    </row>
    <row r="8661" spans="1:1" x14ac:dyDescent="0.25">
      <c r="A8661" s="101"/>
    </row>
    <row r="8662" spans="1:1" x14ac:dyDescent="0.25">
      <c r="A8662" s="101"/>
    </row>
    <row r="8663" spans="1:1" x14ac:dyDescent="0.25">
      <c r="A8663" s="101"/>
    </row>
    <row r="8664" spans="1:1" x14ac:dyDescent="0.25">
      <c r="A8664" s="101"/>
    </row>
    <row r="8665" spans="1:1" x14ac:dyDescent="0.25">
      <c r="A8665" s="101"/>
    </row>
    <row r="8666" spans="1:1" x14ac:dyDescent="0.25">
      <c r="A8666" s="101"/>
    </row>
    <row r="8667" spans="1:1" x14ac:dyDescent="0.25">
      <c r="A8667" s="101"/>
    </row>
    <row r="8668" spans="1:1" x14ac:dyDescent="0.25">
      <c r="A8668" s="101"/>
    </row>
    <row r="8669" spans="1:1" x14ac:dyDescent="0.25">
      <c r="A8669" s="101"/>
    </row>
    <row r="8670" spans="1:1" x14ac:dyDescent="0.25">
      <c r="A8670" s="101"/>
    </row>
    <row r="8671" spans="1:1" x14ac:dyDescent="0.25">
      <c r="A8671" s="101"/>
    </row>
    <row r="8672" spans="1:1" x14ac:dyDescent="0.25">
      <c r="A8672" s="101"/>
    </row>
    <row r="8673" spans="1:1" x14ac:dyDescent="0.25">
      <c r="A8673" s="101"/>
    </row>
    <row r="8674" spans="1:1" x14ac:dyDescent="0.25">
      <c r="A8674" s="101"/>
    </row>
    <row r="8675" spans="1:1" x14ac:dyDescent="0.25">
      <c r="A8675" s="101"/>
    </row>
    <row r="8676" spans="1:1" x14ac:dyDescent="0.25">
      <c r="A8676" s="101"/>
    </row>
    <row r="8677" spans="1:1" x14ac:dyDescent="0.25">
      <c r="A8677" s="101"/>
    </row>
    <row r="8678" spans="1:1" x14ac:dyDescent="0.25">
      <c r="A8678" s="101"/>
    </row>
    <row r="8679" spans="1:1" x14ac:dyDescent="0.25">
      <c r="A8679" s="101"/>
    </row>
    <row r="8680" spans="1:1" x14ac:dyDescent="0.25">
      <c r="A8680" s="101"/>
    </row>
    <row r="8681" spans="1:1" x14ac:dyDescent="0.25">
      <c r="A8681" s="101"/>
    </row>
    <row r="8682" spans="1:1" x14ac:dyDescent="0.25">
      <c r="A8682" s="101"/>
    </row>
    <row r="8683" spans="1:1" x14ac:dyDescent="0.25">
      <c r="A8683" s="101"/>
    </row>
    <row r="8684" spans="1:1" x14ac:dyDescent="0.25">
      <c r="A8684" s="101"/>
    </row>
    <row r="8685" spans="1:1" x14ac:dyDescent="0.25">
      <c r="A8685" s="101"/>
    </row>
    <row r="8686" spans="1:1" x14ac:dyDescent="0.25">
      <c r="A8686" s="101"/>
    </row>
    <row r="8687" spans="1:1" x14ac:dyDescent="0.25">
      <c r="A8687" s="101"/>
    </row>
    <row r="8688" spans="1:1" x14ac:dyDescent="0.25">
      <c r="A8688" s="101"/>
    </row>
    <row r="8689" spans="1:1" x14ac:dyDescent="0.25">
      <c r="A8689" s="101"/>
    </row>
    <row r="8690" spans="1:1" x14ac:dyDescent="0.25">
      <c r="A8690" s="101"/>
    </row>
    <row r="8691" spans="1:1" x14ac:dyDescent="0.25">
      <c r="A8691" s="101"/>
    </row>
    <row r="8692" spans="1:1" x14ac:dyDescent="0.25">
      <c r="A8692" s="101"/>
    </row>
    <row r="8693" spans="1:1" x14ac:dyDescent="0.25">
      <c r="A8693" s="101"/>
    </row>
  </sheetData>
  <customSheetViews>
    <customSheetView guid="{E53FAAE4-DC2A-4306-B729-FA30C476A7AE}" showPageBreaks="1" fitToPage="1" printArea="1" topLeftCell="A4">
      <selection activeCell="E26" sqref="E26"/>
      <pageMargins left="0.7" right="0.7" top="0.75" bottom="0.75" header="0.3" footer="0.3"/>
      <pageSetup scale="92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Sacramento Municipal Utility District (SMUD)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Z5JXHV6S7NA6-3-109036</_dlc_DocId>
    <_dlc_DocIdUrl xmlns="8eef3743-c7b3-4cbe-8837-b6e805be353c">
      <Url>http://efilingspinternal/_layouts/DocIdRedir.aspx?ID=Z5JXHV6S7NA6-3-109036</Url>
      <Description>Z5JXHV6S7NA6-3-109036</Description>
    </_dlc_DocIdUrl>
  </documentManagement>
</p:properties>
</file>

<file path=customXml/itemProps1.xml><?xml version="1.0" encoding="utf-8"?>
<ds:datastoreItem xmlns:ds="http://schemas.openxmlformats.org/officeDocument/2006/customXml" ds:itemID="{3C42DCC3-46A3-41AD-992A-BD2A2266815E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S-5 Table</vt:lpstr>
      <vt:lpstr>S-3 Small POU Hourly Loads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SMUD 2017 IEPR Supply Forms S1, S2, S5</dc:title>
  <dc:creator>CEC</dc:creator>
  <cp:lastModifiedBy>Piyush Amin</cp:lastModifiedBy>
  <cp:lastPrinted>2016-05-17T17:24:15Z</cp:lastPrinted>
  <dcterms:created xsi:type="dcterms:W3CDTF">2004-11-07T17:37:25Z</dcterms:created>
  <dcterms:modified xsi:type="dcterms:W3CDTF">2017-04-07T18:07:03Z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3579ba84-2332-42ec-b699-bc4c6916d8cc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http://efilingspinternal/PendingDocuments/17-IEPR-02/20170420T134634_SMUD_2017_IEPR_Supply_Forms__SMUD.xlsx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