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27795" windowHeight="14370"/>
  </bookViews>
  <sheets>
    <sheet name="Sheet1" sheetId="1" r:id="rId1"/>
    <sheet name="Sheet2" sheetId="2" r:id="rId2"/>
    <sheet name="Sheet3" sheetId="3" r:id="rId3"/>
  </sheets>
  <calcPr calcId="145621" calcMode="manual"/>
</workbook>
</file>

<file path=xl/calcChain.xml><?xml version="1.0" encoding="utf-8"?>
<calcChain xmlns="http://schemas.openxmlformats.org/spreadsheetml/2006/main">
  <c r="H42" i="1" l="1"/>
  <c r="J42" i="1"/>
  <c r="L42" i="1"/>
  <c r="P42" i="1"/>
  <c r="R42" i="1"/>
  <c r="T42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G37" i="1"/>
  <c r="H38" i="1"/>
  <c r="I38" i="1"/>
  <c r="I42" i="1" s="1"/>
  <c r="J38" i="1"/>
  <c r="K38" i="1"/>
  <c r="K42" i="1" s="1"/>
  <c r="L38" i="1"/>
  <c r="M38" i="1"/>
  <c r="M42" i="1" s="1"/>
  <c r="N38" i="1"/>
  <c r="N42" i="1" s="1"/>
  <c r="O38" i="1"/>
  <c r="O42" i="1" s="1"/>
  <c r="P38" i="1"/>
  <c r="Q38" i="1"/>
  <c r="Q42" i="1" s="1"/>
  <c r="R38" i="1"/>
  <c r="S38" i="1"/>
  <c r="S42" i="1" s="1"/>
  <c r="T38" i="1"/>
  <c r="U38" i="1"/>
  <c r="U42" i="1" s="1"/>
  <c r="V38" i="1"/>
  <c r="V42" i="1" s="1"/>
  <c r="G38" i="1"/>
  <c r="G42" i="1" s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G36" i="1"/>
  <c r="H36" i="1"/>
  <c r="H41" i="1" s="1"/>
  <c r="I36" i="1"/>
  <c r="J36" i="1"/>
  <c r="J41" i="1" s="1"/>
  <c r="K36" i="1"/>
  <c r="L36" i="1"/>
  <c r="L41" i="1" s="1"/>
  <c r="M36" i="1"/>
  <c r="M41" i="1" s="1"/>
  <c r="N36" i="1"/>
  <c r="N41" i="1" s="1"/>
  <c r="O36" i="1"/>
  <c r="P36" i="1"/>
  <c r="P41" i="1" s="1"/>
  <c r="Q36" i="1"/>
  <c r="R36" i="1"/>
  <c r="R41" i="1" s="1"/>
  <c r="S36" i="1"/>
  <c r="T36" i="1"/>
  <c r="T41" i="1" s="1"/>
  <c r="U36" i="1"/>
  <c r="U41" i="1" s="1"/>
  <c r="V36" i="1"/>
  <c r="V41" i="1" s="1"/>
  <c r="H34" i="1"/>
  <c r="I34" i="1"/>
  <c r="I41" i="1" s="1"/>
  <c r="J34" i="1"/>
  <c r="K34" i="1"/>
  <c r="K41" i="1" s="1"/>
  <c r="L34" i="1"/>
  <c r="M34" i="1"/>
  <c r="N34" i="1"/>
  <c r="O34" i="1"/>
  <c r="O41" i="1" s="1"/>
  <c r="P34" i="1"/>
  <c r="Q34" i="1"/>
  <c r="Q41" i="1" s="1"/>
  <c r="R34" i="1"/>
  <c r="S34" i="1"/>
  <c r="S41" i="1" s="1"/>
  <c r="T34" i="1"/>
  <c r="U34" i="1"/>
  <c r="V34" i="1"/>
  <c r="G34" i="1"/>
  <c r="G41" i="1" s="1"/>
  <c r="AA56" i="1" l="1"/>
  <c r="AB56" i="1"/>
  <c r="AB48" i="1"/>
  <c r="AA48" i="1"/>
  <c r="AA55" i="1"/>
  <c r="AB55" i="1"/>
  <c r="AB53" i="1"/>
  <c r="AA53" i="1"/>
  <c r="AA51" i="1"/>
  <c r="AB51" i="1"/>
  <c r="AA49" i="1"/>
  <c r="AB49" i="1"/>
  <c r="AA47" i="1"/>
  <c r="AB47" i="1"/>
  <c r="AA54" i="1"/>
  <c r="AB54" i="1"/>
  <c r="AB46" i="1"/>
  <c r="AA46" i="1"/>
  <c r="AB50" i="1"/>
  <c r="AA50" i="1"/>
  <c r="AA52" i="1"/>
  <c r="AB52" i="1"/>
</calcChain>
</file>

<file path=xl/sharedStrings.xml><?xml version="1.0" encoding="utf-8"?>
<sst xmlns="http://schemas.openxmlformats.org/spreadsheetml/2006/main" count="35" uniqueCount="26">
  <si>
    <t>Revenue Req. ($MM)</t>
  </si>
  <si>
    <t>Average Rate (c/kWh)</t>
  </si>
  <si>
    <t>RPS Penetration (%)</t>
  </si>
  <si>
    <t>Curtailment (%)</t>
  </si>
  <si>
    <t>from RPS Calculator</t>
  </si>
  <si>
    <t>Scenario A: IEPR Rate Forecast</t>
  </si>
  <si>
    <t>Scenario B: SB 350 Rate Forecast</t>
  </si>
  <si>
    <t>Scenario C: SB 350 Mid EV</t>
  </si>
  <si>
    <t>Low Demand Res</t>
  </si>
  <si>
    <t>Low Demand Non-Res</t>
  </si>
  <si>
    <t>Mid Demand Res</t>
  </si>
  <si>
    <t>Mid Demand Non-Res</t>
  </si>
  <si>
    <t>from NEM Tool</t>
  </si>
  <si>
    <t>from CEC</t>
  </si>
  <si>
    <t>NEM Tool: IEPR</t>
  </si>
  <si>
    <t>NEM Tool: SB 350 High EV</t>
  </si>
  <si>
    <t>NEM Tool: SB 350 Mid EV</t>
  </si>
  <si>
    <t>RPS Calc: IEPR</t>
  </si>
  <si>
    <t>RPS Calc: SB 350 Mid EV</t>
  </si>
  <si>
    <t>SB 350 Case Mid EVs - 2000 MW Export Limit @ $20/MWh</t>
  </si>
  <si>
    <t>IEPR Case - 2000 MW Export Limit @ $20/MWh</t>
  </si>
  <si>
    <t>NEM Tool: SB 350 Mid EV / IEPR</t>
  </si>
  <si>
    <t>RPS Calc: SB 350 Mid EV / IEPR</t>
  </si>
  <si>
    <t>SB 350 Res</t>
  </si>
  <si>
    <t>SB 350 Non-Res</t>
  </si>
  <si>
    <t>For use in TDV Model&gt;&gt;&gt;&gt;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</si>
</sst>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0.0%"/>
    <numFmt numFmtId="167" formatCode="_(&quot;$&quot;* #,##0.00_);_(&quot;$&quot;* \(#,##0.00\);_(&quot;$&quot;* &quot;-&quot;_);_(@_)"/>
    <numFmt numFmtId="168" formatCode="_(&quot;$&quot;* #,##0.000_);_(&quot;$&quot;* \(#,##0.000\);_(&quot;$&quot;* &quot;-&quot;??_);_(@_)"/>
    <numFmt numFmtId="169" formatCode="_(&quot;$&quot;* #,##0.000_);_(&quot;$&quot;* \(#,##0.000\);_(&quot;$&quot;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13" applyNumberFormat="0" applyAlignment="0" applyProtection="0"/>
  </cellStyleXfs>
  <cellXfs count="2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4" xfId="0" applyFill="1" applyBorder="1"/>
    <xf numFmtId="164" fontId="0" fillId="2" borderId="5" xfId="2" applyNumberFormat="1" applyFont="1" applyFill="1" applyBorder="1"/>
    <xf numFmtId="164" fontId="0" fillId="2" borderId="6" xfId="2" applyNumberFormat="1" applyFont="1" applyFill="1" applyBorder="1"/>
    <xf numFmtId="0" fontId="0" fillId="2" borderId="7" xfId="0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9" fontId="0" fillId="2" borderId="8" xfId="3" applyFont="1" applyFill="1" applyBorder="1"/>
    <xf numFmtId="9" fontId="0" fillId="2" borderId="9" xfId="3" applyFont="1" applyFill="1" applyBorder="1"/>
    <xf numFmtId="0" fontId="0" fillId="2" borderId="10" xfId="0" applyFill="1" applyBorder="1"/>
    <xf numFmtId="166" fontId="0" fillId="2" borderId="11" xfId="3" applyNumberFormat="1" applyFont="1" applyFill="1" applyBorder="1"/>
    <xf numFmtId="166" fontId="0" fillId="2" borderId="12" xfId="3" applyNumberFormat="1" applyFont="1" applyFill="1" applyBorder="1"/>
    <xf numFmtId="0" fontId="0" fillId="2" borderId="0" xfId="0" applyFill="1" applyBorder="1"/>
    <xf numFmtId="0" fontId="5" fillId="0" borderId="0" xfId="0" applyFont="1"/>
    <xf numFmtId="0" fontId="4" fillId="0" borderId="0" xfId="0" applyFont="1"/>
    <xf numFmtId="167" fontId="6" fillId="4" borderId="13" xfId="4" applyNumberFormat="1" applyFont="1" applyFill="1"/>
    <xf numFmtId="168" fontId="0" fillId="0" borderId="0" xfId="2" applyNumberFormat="1" applyFont="1"/>
    <xf numFmtId="169" fontId="0" fillId="0" borderId="0" xfId="0" applyNumberFormat="1"/>
    <xf numFmtId="9" fontId="0" fillId="0" borderId="0" xfId="3" applyFont="1"/>
    <xf numFmtId="2" fontId="0" fillId="0" borderId="0" xfId="0" applyNumberFormat="1"/>
    <xf numFmtId="0" fontId="0" fillId="5" borderId="0" xfId="0" applyFill="1"/>
    <xf numFmtId="9" fontId="0" fillId="5" borderId="0" xfId="3" applyNumberFormat="1" applyFont="1" applyFill="1"/>
    <xf numFmtId="9" fontId="0" fillId="5" borderId="0" xfId="3" applyFont="1" applyFill="1"/>
    <xf numFmtId="0" fontId="4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Input" xfId="4" builtinId="20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NEM Tool: IEPR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Sheet1!$G$33:$V$33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Sheet1!$G$34:$V$34</c:f>
              <c:numCache>
                <c:formatCode>_("$"* #,##0.000_);_("$"* \(#,##0.000\);_("$"* "-"_);_(@_)</c:formatCode>
                <c:ptCount val="16"/>
                <c:pt idx="0">
                  <c:v>0.17349585142701565</c:v>
                </c:pt>
                <c:pt idx="1">
                  <c:v>0.18360644487434616</c:v>
                </c:pt>
                <c:pt idx="2">
                  <c:v>0.19053319975614658</c:v>
                </c:pt>
                <c:pt idx="3">
                  <c:v>0.19635307349828221</c:v>
                </c:pt>
                <c:pt idx="4">
                  <c:v>0.20642500605760719</c:v>
                </c:pt>
                <c:pt idx="5">
                  <c:v>0.2099816602985303</c:v>
                </c:pt>
                <c:pt idx="6">
                  <c:v>0.21122983211516771</c:v>
                </c:pt>
                <c:pt idx="7">
                  <c:v>0.21616494358295413</c:v>
                </c:pt>
                <c:pt idx="8">
                  <c:v>0.22248553771490123</c:v>
                </c:pt>
                <c:pt idx="9">
                  <c:v>0.22872699001565461</c:v>
                </c:pt>
                <c:pt idx="10">
                  <c:v>0.21844113600967904</c:v>
                </c:pt>
                <c:pt idx="11">
                  <c:v>0.21621716083955825</c:v>
                </c:pt>
                <c:pt idx="12">
                  <c:v>0.22092464447593715</c:v>
                </c:pt>
                <c:pt idx="13">
                  <c:v>0.22567849442160126</c:v>
                </c:pt>
                <c:pt idx="14">
                  <c:v>0.23015002324242734</c:v>
                </c:pt>
                <c:pt idx="15">
                  <c:v>0.23477908032823733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Sheet1!$F$35</c:f>
              <c:strCache>
                <c:ptCount val="1"/>
                <c:pt idx="0">
                  <c:v>NEM Tool: SB 350 High EV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Sheet1!$G$33:$V$33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Sheet1!$G$35:$V$35</c:f>
              <c:numCache>
                <c:formatCode>_("$"* #,##0.000_);_("$"* \(#,##0.000\);_("$"* "-"_);_(@_)</c:formatCode>
                <c:ptCount val="16"/>
                <c:pt idx="0">
                  <c:v>0.17565789519134761</c:v>
                </c:pt>
                <c:pt idx="1">
                  <c:v>0.186457277266874</c:v>
                </c:pt>
                <c:pt idx="2">
                  <c:v>0.19448183634529062</c:v>
                </c:pt>
                <c:pt idx="3">
                  <c:v>0.20144736914367206</c:v>
                </c:pt>
                <c:pt idx="4">
                  <c:v>0.21414630014089941</c:v>
                </c:pt>
                <c:pt idx="5">
                  <c:v>0.22101731883345715</c:v>
                </c:pt>
                <c:pt idx="6">
                  <c:v>0.22572115993969399</c:v>
                </c:pt>
                <c:pt idx="7">
                  <c:v>0.23353484373406572</c:v>
                </c:pt>
                <c:pt idx="8">
                  <c:v>0.2413206059541646</c:v>
                </c:pt>
                <c:pt idx="9">
                  <c:v>0.24862403104631312</c:v>
                </c:pt>
                <c:pt idx="10">
                  <c:v>0.23474172426040898</c:v>
                </c:pt>
                <c:pt idx="11">
                  <c:v>0.23225644855004532</c:v>
                </c:pt>
                <c:pt idx="12">
                  <c:v>0.23619025912732644</c:v>
                </c:pt>
                <c:pt idx="13">
                  <c:v>0.24039539769604676</c:v>
                </c:pt>
                <c:pt idx="14">
                  <c:v>0.24649083922417286</c:v>
                </c:pt>
                <c:pt idx="15">
                  <c:v>0.25200577561307302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Sheet1!$F$36</c:f>
              <c:strCache>
                <c:ptCount val="1"/>
                <c:pt idx="0">
                  <c:v>NEM Tool: SB 350 Mid EV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xVal>
            <c:numRef>
              <c:f>Sheet1!$G$33:$V$33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Sheet1!$G$36:$V$36</c:f>
              <c:numCache>
                <c:formatCode>_("$"* #,##0.000_);_("$"* \(#,##0.000\);_("$"* "-"_);_(@_)</c:formatCode>
                <c:ptCount val="16"/>
                <c:pt idx="0">
                  <c:v>0.17703823804148136</c:v>
                </c:pt>
                <c:pt idx="1">
                  <c:v>0.1888957529838016</c:v>
                </c:pt>
                <c:pt idx="2">
                  <c:v>0.19733131301877174</c:v>
                </c:pt>
                <c:pt idx="3">
                  <c:v>0.20452987854669577</c:v>
                </c:pt>
                <c:pt idx="4">
                  <c:v>0.21810739800728518</c:v>
                </c:pt>
                <c:pt idx="5">
                  <c:v>0.22505321148894308</c:v>
                </c:pt>
                <c:pt idx="6">
                  <c:v>0.23059066640483164</c:v>
                </c:pt>
                <c:pt idx="7">
                  <c:v>0.24067474631831592</c:v>
                </c:pt>
                <c:pt idx="8">
                  <c:v>0.25150865961470692</c:v>
                </c:pt>
                <c:pt idx="9">
                  <c:v>0.26197015374010474</c:v>
                </c:pt>
                <c:pt idx="10">
                  <c:v>0.2491950239773372</c:v>
                </c:pt>
                <c:pt idx="11">
                  <c:v>0.24772674991263896</c:v>
                </c:pt>
                <c:pt idx="12">
                  <c:v>0.25352246401320955</c:v>
                </c:pt>
                <c:pt idx="13">
                  <c:v>0.25893775103903693</c:v>
                </c:pt>
                <c:pt idx="14">
                  <c:v>0.26521780950886675</c:v>
                </c:pt>
                <c:pt idx="15">
                  <c:v>0.27189636289141395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Sheet1!$F$37</c:f>
              <c:strCache>
                <c:ptCount val="1"/>
                <c:pt idx="0">
                  <c:v>RPS Calc: IEPR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Sheet1!$G$33:$V$33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Sheet1!$G$37:$V$37</c:f>
              <c:numCache>
                <c:formatCode>_("$"* #,##0.000_);_("$"* \(#,##0.000\);_("$"* "-"_);_(@_)</c:formatCode>
                <c:ptCount val="16"/>
                <c:pt idx="0">
                  <c:v>0.18055801066212182</c:v>
                </c:pt>
                <c:pt idx="1">
                  <c:v>0.18704227988750549</c:v>
                </c:pt>
                <c:pt idx="2">
                  <c:v>0.19187401173273502</c:v>
                </c:pt>
                <c:pt idx="3">
                  <c:v>0.1963175317772152</c:v>
                </c:pt>
                <c:pt idx="4">
                  <c:v>0.20089554725890962</c:v>
                </c:pt>
                <c:pt idx="5">
                  <c:v>0.20737677242081498</c:v>
                </c:pt>
                <c:pt idx="6">
                  <c:v>0.21180655683891203</c:v>
                </c:pt>
                <c:pt idx="7">
                  <c:v>0.2160140106193161</c:v>
                </c:pt>
                <c:pt idx="8">
                  <c:v>0.22070023956418391</c:v>
                </c:pt>
                <c:pt idx="9">
                  <c:v>0.22579095394503917</c:v>
                </c:pt>
                <c:pt idx="10">
                  <c:v>0.23794765566193773</c:v>
                </c:pt>
                <c:pt idx="11">
                  <c:v>0.24322989234099243</c:v>
                </c:pt>
                <c:pt idx="12">
                  <c:v>0.24574442184283257</c:v>
                </c:pt>
                <c:pt idx="13">
                  <c:v>0.24832164751588734</c:v>
                </c:pt>
                <c:pt idx="14">
                  <c:v>0.25073376417647492</c:v>
                </c:pt>
                <c:pt idx="15">
                  <c:v>0.25299482807681145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Sheet1!$F$38</c:f>
              <c:strCache>
                <c:ptCount val="1"/>
                <c:pt idx="0">
                  <c:v>RPS Calc: SB 350 Mid EV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Sheet1!$G$33:$V$33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Sheet1!$G$38:$V$38</c:f>
              <c:numCache>
                <c:formatCode>_("$"* #,##0.000_);_("$"* \(#,##0.000\);_("$"* "-"_);_(@_)</c:formatCode>
                <c:ptCount val="16"/>
                <c:pt idx="0">
                  <c:v>0.18099728337564114</c:v>
                </c:pt>
                <c:pt idx="1">
                  <c:v>0.1874794436991632</c:v>
                </c:pt>
                <c:pt idx="2">
                  <c:v>0.19233205478551593</c:v>
                </c:pt>
                <c:pt idx="3">
                  <c:v>0.19719065456289353</c:v>
                </c:pt>
                <c:pt idx="4">
                  <c:v>0.20239831398022268</c:v>
                </c:pt>
                <c:pt idx="5">
                  <c:v>0.20970507209242828</c:v>
                </c:pt>
                <c:pt idx="6">
                  <c:v>0.2154605484896884</c:v>
                </c:pt>
                <c:pt idx="7">
                  <c:v>0.22133384717259136</c:v>
                </c:pt>
                <c:pt idx="8">
                  <c:v>0.22825226584508504</c:v>
                </c:pt>
                <c:pt idx="9">
                  <c:v>0.23599377056533577</c:v>
                </c:pt>
                <c:pt idx="10">
                  <c:v>0.25062220953073161</c:v>
                </c:pt>
                <c:pt idx="11">
                  <c:v>0.25954471493447201</c:v>
                </c:pt>
                <c:pt idx="12">
                  <c:v>0.26646510750676916</c:v>
                </c:pt>
                <c:pt idx="13">
                  <c:v>0.27354985538585624</c:v>
                </c:pt>
                <c:pt idx="14">
                  <c:v>0.28133659731947369</c:v>
                </c:pt>
                <c:pt idx="15">
                  <c:v>0.2902339435370439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284736"/>
        <c:axId val="612842112"/>
      </c:scatterChart>
      <c:valAx>
        <c:axId val="257284736"/>
        <c:scaling>
          <c:orientation val="minMax"/>
          <c:max val="2030"/>
          <c:min val="2015"/>
        </c:scaling>
        <c:delete val="0"/>
        <c:axPos val="b"/>
        <c:numFmt formatCode="General" sourceLinked="1"/>
        <c:majorTickMark val="out"/>
        <c:minorTickMark val="none"/>
        <c:tickLblPos val="nextTo"/>
        <c:crossAx val="612842112"/>
        <c:crosses val="autoZero"/>
        <c:crossBetween val="midCat"/>
      </c:valAx>
      <c:valAx>
        <c:axId val="612842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Nominal $/kWh</a:t>
                </a:r>
              </a:p>
            </c:rich>
          </c:tx>
          <c:layout/>
          <c:overlay val="0"/>
        </c:title>
        <c:numFmt formatCode="&quot;$&quot;#,##0.00" sourceLinked="0"/>
        <c:majorTickMark val="out"/>
        <c:minorTickMark val="none"/>
        <c:tickLblPos val="nextTo"/>
        <c:crossAx val="257284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NEM Tool: SB 350 Mid EV / IEPR</c:v>
                </c:pt>
              </c:strCache>
            </c:strRef>
          </c:tx>
          <c:marker>
            <c:symbol val="none"/>
          </c:marker>
          <c:xVal>
            <c:numRef>
              <c:f>Sheet1!$G$40:$V$40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Sheet1!$G$41:$V$41</c:f>
              <c:numCache>
                <c:formatCode>0%</c:formatCode>
                <c:ptCount val="16"/>
                <c:pt idx="0">
                  <c:v>1.0204177021256089</c:v>
                </c:pt>
                <c:pt idx="1">
                  <c:v>1.0288078564620935</c:v>
                </c:pt>
                <c:pt idx="2">
                  <c:v>1.0356794158253035</c:v>
                </c:pt>
                <c:pt idx="3">
                  <c:v>1.0416433769165578</c:v>
                </c:pt>
                <c:pt idx="4">
                  <c:v>1.0565938796505001</c:v>
                </c:pt>
                <c:pt idx="5">
                  <c:v>1.0717755596797625</c:v>
                </c:pt>
                <c:pt idx="6">
                  <c:v>1.0916576702059202</c:v>
                </c:pt>
                <c:pt idx="7">
                  <c:v>1.1133847252431848</c:v>
                </c:pt>
                <c:pt idx="8">
                  <c:v>1.1304494763924686</c:v>
                </c:pt>
                <c:pt idx="9">
                  <c:v>1.1453399256562371</c:v>
                </c:pt>
                <c:pt idx="10">
                  <c:v>1.1407879876906311</c:v>
                </c:pt>
                <c:pt idx="11">
                  <c:v>1.1457312127803865</c:v>
                </c:pt>
                <c:pt idx="12">
                  <c:v>1.1475517573632348</c:v>
                </c:pt>
                <c:pt idx="13">
                  <c:v>1.1473745059434082</c:v>
                </c:pt>
                <c:pt idx="14">
                  <c:v>1.1523692492939743</c:v>
                </c:pt>
                <c:pt idx="15">
                  <c:v>1.1580945053165899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Sheet1!$F$42</c:f>
              <c:strCache>
                <c:ptCount val="1"/>
                <c:pt idx="0">
                  <c:v>RPS Calc: SB 350 Mid EV / IEPR</c:v>
                </c:pt>
              </c:strCache>
            </c:strRef>
          </c:tx>
          <c:marker>
            <c:symbol val="none"/>
          </c:marker>
          <c:xVal>
            <c:numRef>
              <c:f>Sheet1!$G$40:$V$40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xVal>
          <c:yVal>
            <c:numRef>
              <c:f>Sheet1!$G$42:$V$42</c:f>
              <c:numCache>
                <c:formatCode>0%</c:formatCode>
                <c:ptCount val="16"/>
                <c:pt idx="0">
                  <c:v>1.0024328619478498</c:v>
                </c:pt>
                <c:pt idx="1">
                  <c:v>1.0023372459527367</c:v>
                </c:pt>
                <c:pt idx="2">
                  <c:v>1.0023872073588525</c:v>
                </c:pt>
                <c:pt idx="3">
                  <c:v>1.0044475028683082</c:v>
                </c:pt>
                <c:pt idx="4">
                  <c:v>1.0074803386228184</c:v>
                </c:pt>
                <c:pt idx="5">
                  <c:v>1.0112273888943002</c:v>
                </c:pt>
                <c:pt idx="6">
                  <c:v>1.0172515511573865</c:v>
                </c:pt>
                <c:pt idx="7">
                  <c:v>1.0246272755087653</c:v>
                </c:pt>
                <c:pt idx="8">
                  <c:v>1.034218477949159</c:v>
                </c:pt>
                <c:pt idx="9">
                  <c:v>1.0451870034739306</c:v>
                </c:pt>
                <c:pt idx="10">
                  <c:v>1.0532661430663606</c:v>
                </c:pt>
                <c:pt idx="11">
                  <c:v>1.0670757300283111</c:v>
                </c:pt>
                <c:pt idx="12">
                  <c:v>1.0843180305316904</c:v>
                </c:pt>
                <c:pt idx="13">
                  <c:v>1.1015948795537645</c:v>
                </c:pt>
                <c:pt idx="14">
                  <c:v>1.1220530998029425</c:v>
                </c:pt>
                <c:pt idx="15">
                  <c:v>1.1471931886644193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159744"/>
        <c:axId val="668976256"/>
      </c:scatterChart>
      <c:valAx>
        <c:axId val="646159744"/>
        <c:scaling>
          <c:orientation val="minMax"/>
          <c:max val="2030"/>
          <c:min val="2015"/>
        </c:scaling>
        <c:delete val="0"/>
        <c:axPos val="b"/>
        <c:numFmt formatCode="General" sourceLinked="1"/>
        <c:majorTickMark val="out"/>
        <c:minorTickMark val="none"/>
        <c:tickLblPos val="nextTo"/>
        <c:crossAx val="668976256"/>
        <c:crosses val="autoZero"/>
        <c:crossBetween val="midCat"/>
      </c:valAx>
      <c:valAx>
        <c:axId val="6689762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4615974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23811</xdr:colOff>
      <xdr:row>44</xdr:row>
      <xdr:rowOff>114300</xdr:rowOff>
    </xdr:from>
    <xdr:to>
      <xdr:col>18</xdr:col>
      <xdr:colOff>561975</xdr:colOff>
      <xdr:row>69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214311</xdr:colOff>
      <xdr:row>70</xdr:row>
      <xdr:rowOff>23811</xdr:rowOff>
    </xdr:from>
    <xdr:to>
      <xdr:col>15</xdr:col>
      <xdr:colOff>600074</xdr:colOff>
      <xdr:row>88</xdr:row>
      <xdr:rowOff>180974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New E3 Colors">
  <a:themeElements>
    <a:clrScheme name="E3">
      <a:dk1>
        <a:sysClr val="windowText" lastClr="000000"/>
      </a:dk1>
      <a:lt1>
        <a:sysClr val="window" lastClr="FFFFFF"/>
      </a:lt1>
      <a:dk2>
        <a:srgbClr val="315361"/>
      </a:dk2>
      <a:lt2>
        <a:srgbClr val="EEECE1"/>
      </a:lt2>
      <a:accent1>
        <a:srgbClr val="034E6E"/>
      </a:accent1>
      <a:accent2>
        <a:srgbClr val="AF7E00"/>
      </a:accent2>
      <a:accent3>
        <a:srgbClr val="AF2200"/>
      </a:accent3>
      <a:accent4>
        <a:srgbClr val="007E33"/>
      </a:accent4>
      <a:accent5>
        <a:srgbClr val="AF5D00"/>
      </a:accent5>
      <a:accent6>
        <a:srgbClr val="0A197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B56"/>
  <sheetViews>
    <sheetView tabSelected="1" topLeftCell="A4" workbookViewId="0">
      <selection activeCell="F36" sqref="F36"/>
    </sheetView>
  </sheetViews>
  <sheetFormatPr defaultRowHeight="15" x14ac:dyDescent="0.25"/>
  <cols>
    <col min="22" max="22" width="10.42578125" customWidth="1"/>
  </cols>
  <sheetData>
    <row r="2" spans="3:22" x14ac:dyDescent="0.25">
      <c r="C2" s="16" t="s">
        <v>4</v>
      </c>
    </row>
    <row r="3" spans="3:22" x14ac:dyDescent="0.25">
      <c r="C3" t="s">
        <v>19</v>
      </c>
    </row>
    <row r="4" spans="3:22" x14ac:dyDescent="0.25">
      <c r="C4" s="1"/>
      <c r="D4" s="2">
        <v>2012</v>
      </c>
      <c r="E4" s="2">
        <v>2013</v>
      </c>
      <c r="F4" s="2">
        <v>2014</v>
      </c>
      <c r="G4" s="2">
        <v>2015</v>
      </c>
      <c r="H4" s="2">
        <v>2016</v>
      </c>
      <c r="I4" s="2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">
        <v>2023</v>
      </c>
      <c r="P4" s="2">
        <v>2024</v>
      </c>
      <c r="Q4" s="2">
        <v>2025</v>
      </c>
      <c r="R4" s="2">
        <v>2026</v>
      </c>
      <c r="S4" s="2">
        <v>2027</v>
      </c>
      <c r="T4" s="2">
        <v>2028</v>
      </c>
      <c r="U4" s="2">
        <v>2029</v>
      </c>
      <c r="V4" s="3">
        <v>2030</v>
      </c>
    </row>
    <row r="5" spans="3:22" x14ac:dyDescent="0.25">
      <c r="C5" s="4" t="s">
        <v>0</v>
      </c>
      <c r="D5" s="5">
        <v>27137.78439244318</v>
      </c>
      <c r="E5" s="5">
        <v>26872.548578402944</v>
      </c>
      <c r="F5" s="5">
        <v>28817.863939370371</v>
      </c>
      <c r="G5" s="5">
        <v>29634.826747834471</v>
      </c>
      <c r="H5" s="5">
        <v>30326.615087866681</v>
      </c>
      <c r="I5" s="5">
        <v>30876.693051162332</v>
      </c>
      <c r="J5" s="5">
        <v>31255.009922219731</v>
      </c>
      <c r="K5" s="5">
        <v>31714.14537757068</v>
      </c>
      <c r="L5" s="5">
        <v>32505.561986682318</v>
      </c>
      <c r="M5" s="5">
        <v>32964.486589228269</v>
      </c>
      <c r="N5" s="5">
        <v>33517.660460954612</v>
      </c>
      <c r="O5" s="5">
        <v>34047.944043469928</v>
      </c>
      <c r="P5" s="5">
        <v>34565.891956411419</v>
      </c>
      <c r="Q5" s="5">
        <v>35982.528321059079</v>
      </c>
      <c r="R5" s="5">
        <v>36383.483962263112</v>
      </c>
      <c r="S5" s="5">
        <v>36794.891870225692</v>
      </c>
      <c r="T5" s="5">
        <v>37168.606643581195</v>
      </c>
      <c r="U5" s="5">
        <v>37571.607077422224</v>
      </c>
      <c r="V5" s="6">
        <v>38048.455030543788</v>
      </c>
    </row>
    <row r="6" spans="3:22" x14ac:dyDescent="0.25">
      <c r="C6" s="7" t="s">
        <v>1</v>
      </c>
      <c r="D6" s="8">
        <v>16.211324806012307</v>
      </c>
      <c r="E6" s="8">
        <v>16.226796479839464</v>
      </c>
      <c r="F6" s="8">
        <v>17.174242649970125</v>
      </c>
      <c r="G6" s="8">
        <v>18.099728337564112</v>
      </c>
      <c r="H6" s="8">
        <v>18.747944369916318</v>
      </c>
      <c r="I6" s="8">
        <v>19.233205478551593</v>
      </c>
      <c r="J6" s="8">
        <v>19.719065456289353</v>
      </c>
      <c r="K6" s="8">
        <v>20.239831398022268</v>
      </c>
      <c r="L6" s="8">
        <v>20.970507209242829</v>
      </c>
      <c r="M6" s="8">
        <v>21.54605484896884</v>
      </c>
      <c r="N6" s="8">
        <v>22.133384717259137</v>
      </c>
      <c r="O6" s="8">
        <v>22.825226584508503</v>
      </c>
      <c r="P6" s="8">
        <v>23.599377056533577</v>
      </c>
      <c r="Q6" s="8">
        <v>25.062220953073162</v>
      </c>
      <c r="R6" s="8">
        <v>25.954471493447201</v>
      </c>
      <c r="S6" s="8">
        <v>26.646510750676917</v>
      </c>
      <c r="T6" s="8">
        <v>27.354985538585623</v>
      </c>
      <c r="U6" s="8">
        <v>28.133659731947368</v>
      </c>
      <c r="V6" s="9">
        <v>29.02339435370439</v>
      </c>
    </row>
    <row r="7" spans="3:22" x14ac:dyDescent="0.25">
      <c r="C7" s="7" t="s">
        <v>2</v>
      </c>
      <c r="D7" s="10">
        <v>0.19734489124046245</v>
      </c>
      <c r="E7" s="10">
        <v>0.21870021000465917</v>
      </c>
      <c r="F7" s="10">
        <v>0.24892805141572075</v>
      </c>
      <c r="G7" s="10">
        <v>0.27326563575614604</v>
      </c>
      <c r="H7" s="10">
        <v>0.28922865167036499</v>
      </c>
      <c r="I7" s="10">
        <v>0.320980800163014</v>
      </c>
      <c r="J7" s="10">
        <v>0.32701393241937809</v>
      </c>
      <c r="K7" s="10">
        <v>0.33604327855217159</v>
      </c>
      <c r="L7" s="10">
        <v>0.36068741522213077</v>
      </c>
      <c r="M7" s="10">
        <v>0.37017046580460372</v>
      </c>
      <c r="N7" s="10">
        <v>0.37972512662484176</v>
      </c>
      <c r="O7" s="10">
        <v>0.3897897579004978</v>
      </c>
      <c r="P7" s="10">
        <v>0.40076610912332089</v>
      </c>
      <c r="Q7" s="10">
        <v>0.41689987485475521</v>
      </c>
      <c r="R7" s="10">
        <v>0.43336367588820185</v>
      </c>
      <c r="S7" s="10">
        <v>0.44995619368811424</v>
      </c>
      <c r="T7" s="10">
        <v>0.46661234674862062</v>
      </c>
      <c r="U7" s="10">
        <v>0.48322410929600085</v>
      </c>
      <c r="V7" s="11">
        <v>0.50006406809368931</v>
      </c>
    </row>
    <row r="8" spans="3:22" x14ac:dyDescent="0.25">
      <c r="C8" s="12" t="s">
        <v>3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2.5243546030623821E-3</v>
      </c>
      <c r="M8" s="13">
        <v>7.6173599537063263E-3</v>
      </c>
      <c r="N8" s="13">
        <v>1.532239778644146E-2</v>
      </c>
      <c r="O8" s="13">
        <v>2.4324399045487784E-2</v>
      </c>
      <c r="P8" s="13">
        <v>3.6680217755674559E-2</v>
      </c>
      <c r="Q8" s="13">
        <v>2.1810383579414318E-2</v>
      </c>
      <c r="R8" s="13">
        <v>3.2413445502015893E-2</v>
      </c>
      <c r="S8" s="13">
        <v>3.4152066492561299E-2</v>
      </c>
      <c r="T8" s="13">
        <v>3.7866110771222337E-2</v>
      </c>
      <c r="U8" s="13">
        <v>4.8985271162314187E-2</v>
      </c>
      <c r="V8" s="14">
        <v>5.8916098322895454E-2</v>
      </c>
    </row>
    <row r="10" spans="3:22" x14ac:dyDescent="0.25">
      <c r="C10" s="16" t="s">
        <v>4</v>
      </c>
    </row>
    <row r="11" spans="3:22" x14ac:dyDescent="0.25">
      <c r="C11" s="15" t="s">
        <v>20</v>
      </c>
    </row>
    <row r="12" spans="3:22" x14ac:dyDescent="0.25">
      <c r="C12" s="1"/>
      <c r="D12" s="2">
        <v>2012</v>
      </c>
      <c r="E12" s="2">
        <v>2013</v>
      </c>
      <c r="F12" s="2">
        <v>2014</v>
      </c>
      <c r="G12" s="2">
        <v>2015</v>
      </c>
      <c r="H12" s="2">
        <v>2016</v>
      </c>
      <c r="I12" s="2">
        <v>2017</v>
      </c>
      <c r="J12" s="2">
        <v>2018</v>
      </c>
      <c r="K12" s="2">
        <v>2019</v>
      </c>
      <c r="L12" s="2">
        <v>2020</v>
      </c>
      <c r="M12" s="2">
        <v>2021</v>
      </c>
      <c r="N12" s="2">
        <v>2022</v>
      </c>
      <c r="O12" s="2">
        <v>2023</v>
      </c>
      <c r="P12" s="2">
        <v>2024</v>
      </c>
      <c r="Q12" s="2">
        <v>2025</v>
      </c>
      <c r="R12" s="2">
        <v>2026</v>
      </c>
      <c r="S12" s="2">
        <v>2027</v>
      </c>
      <c r="T12" s="2">
        <v>2028</v>
      </c>
      <c r="U12" s="2">
        <v>2029</v>
      </c>
      <c r="V12" s="3">
        <v>2030</v>
      </c>
    </row>
    <row r="13" spans="3:22" x14ac:dyDescent="0.25">
      <c r="C13" s="4" t="s">
        <v>0</v>
      </c>
      <c r="D13" s="5">
        <v>27137.78439244318</v>
      </c>
      <c r="E13" s="5">
        <v>26872.548578402944</v>
      </c>
      <c r="F13" s="5">
        <v>28817.863939370371</v>
      </c>
      <c r="G13" s="5">
        <v>29577.280940413544</v>
      </c>
      <c r="H13" s="5">
        <v>30272.008641011616</v>
      </c>
      <c r="I13" s="5">
        <v>30826.891200886417</v>
      </c>
      <c r="J13" s="5">
        <v>31238.322561481022</v>
      </c>
      <c r="K13" s="5">
        <v>31749.449827148721</v>
      </c>
      <c r="L13" s="5">
        <v>32618.769168405786</v>
      </c>
      <c r="M13" s="5">
        <v>33145.746908629</v>
      </c>
      <c r="N13" s="5">
        <v>33775.903451950755</v>
      </c>
      <c r="O13" s="5">
        <v>34381.703348670097</v>
      </c>
      <c r="P13" s="5">
        <v>34990.963488720845</v>
      </c>
      <c r="Q13" s="5">
        <v>36693.281324094947</v>
      </c>
      <c r="R13" s="5">
        <v>37259.763842541572</v>
      </c>
      <c r="S13" s="5">
        <v>37867.134953742323</v>
      </c>
      <c r="T13" s="5">
        <v>38490.066198399967</v>
      </c>
      <c r="U13" s="5">
        <v>39093.258722544422</v>
      </c>
      <c r="V13" s="6">
        <v>39678.510254696528</v>
      </c>
    </row>
    <row r="14" spans="3:22" x14ac:dyDescent="0.25">
      <c r="C14" s="7" t="s">
        <v>1</v>
      </c>
      <c r="D14" s="8">
        <v>16.211324806012307</v>
      </c>
      <c r="E14" s="8">
        <v>16.226796479839464</v>
      </c>
      <c r="F14" s="8">
        <v>17.174242649970125</v>
      </c>
      <c r="G14" s="8">
        <v>18.055801066212183</v>
      </c>
      <c r="H14" s="8">
        <v>18.704227988750549</v>
      </c>
      <c r="I14" s="8">
        <v>19.187401173273503</v>
      </c>
      <c r="J14" s="8">
        <v>19.631753177721521</v>
      </c>
      <c r="K14" s="8">
        <v>20.089554725890963</v>
      </c>
      <c r="L14" s="8">
        <v>20.737677242081499</v>
      </c>
      <c r="M14" s="8">
        <v>21.180655683891203</v>
      </c>
      <c r="N14" s="8">
        <v>21.601401061931611</v>
      </c>
      <c r="O14" s="8">
        <v>22.070023956418392</v>
      </c>
      <c r="P14" s="8">
        <v>22.579095394503916</v>
      </c>
      <c r="Q14" s="8">
        <v>23.794765566193774</v>
      </c>
      <c r="R14" s="8">
        <v>24.322989234099243</v>
      </c>
      <c r="S14" s="8">
        <v>24.574442184283257</v>
      </c>
      <c r="T14" s="8">
        <v>24.832164751588735</v>
      </c>
      <c r="U14" s="8">
        <v>25.073376417647491</v>
      </c>
      <c r="V14" s="9">
        <v>25.299482807681144</v>
      </c>
    </row>
    <row r="15" spans="3:22" x14ac:dyDescent="0.25">
      <c r="C15" s="7" t="s">
        <v>2</v>
      </c>
      <c r="D15" s="10">
        <v>0.19734489124046245</v>
      </c>
      <c r="E15" s="10">
        <v>0.21870021000465917</v>
      </c>
      <c r="F15" s="10">
        <v>0.24892805141572075</v>
      </c>
      <c r="G15" s="10">
        <v>0.27316031285740683</v>
      </c>
      <c r="H15" s="10">
        <v>0.28916433978731204</v>
      </c>
      <c r="I15" s="10">
        <v>0.32080730524883122</v>
      </c>
      <c r="J15" s="10">
        <v>0.32612255079024305</v>
      </c>
      <c r="K15" s="10">
        <v>0.33486774782671719</v>
      </c>
      <c r="L15" s="10">
        <v>0.35841445060252036</v>
      </c>
      <c r="M15" s="10">
        <v>0.35892770606627994</v>
      </c>
      <c r="N15" s="10">
        <v>0.35856785414356085</v>
      </c>
      <c r="O15" s="10">
        <v>0.35799290234117781</v>
      </c>
      <c r="P15" s="10">
        <v>0.35582324486176575</v>
      </c>
      <c r="Q15" s="10">
        <v>0.35710299047773336</v>
      </c>
      <c r="R15" s="10">
        <v>0.35658938786506172</v>
      </c>
      <c r="S15" s="10">
        <v>0.35107112925840173</v>
      </c>
      <c r="T15" s="10">
        <v>0.34680865964149793</v>
      </c>
      <c r="U15" s="10">
        <v>0.34678857351404263</v>
      </c>
      <c r="V15" s="11">
        <v>0.34183078076352297</v>
      </c>
    </row>
    <row r="16" spans="3:22" x14ac:dyDescent="0.25">
      <c r="C16" s="12" t="s">
        <v>3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1.9449387754488321E-3</v>
      </c>
      <c r="M16" s="13">
        <v>4.201032554701823E-3</v>
      </c>
      <c r="N16" s="13">
        <v>5.7496346221583726E-3</v>
      </c>
      <c r="O16" s="13">
        <v>7.9744415751007002E-3</v>
      </c>
      <c r="P16" s="13">
        <v>1.1614486539382129E-2</v>
      </c>
      <c r="Q16" s="13">
        <v>2.6359723142749579E-3</v>
      </c>
      <c r="R16" s="13">
        <v>6.3113032337077995E-3</v>
      </c>
      <c r="S16" s="13">
        <v>5.3608855798758792E-3</v>
      </c>
      <c r="T16" s="13">
        <v>4.5359293277279725E-3</v>
      </c>
      <c r="U16" s="13">
        <v>3.7609039466107389E-3</v>
      </c>
      <c r="V16" s="14">
        <v>2.9848000278209384E-3</v>
      </c>
    </row>
    <row r="20" spans="3:22" x14ac:dyDescent="0.25">
      <c r="C20" s="16" t="s">
        <v>12</v>
      </c>
    </row>
    <row r="21" spans="3:22" x14ac:dyDescent="0.25">
      <c r="C21" s="17" t="s">
        <v>5</v>
      </c>
      <c r="G21" s="18">
        <v>0.17349585142701565</v>
      </c>
      <c r="H21" s="18">
        <v>0.18360644487434616</v>
      </c>
      <c r="I21" s="18">
        <v>0.19053319975614658</v>
      </c>
      <c r="J21" s="18">
        <v>0.19635307349828221</v>
      </c>
      <c r="K21" s="18">
        <v>0.20642500605760719</v>
      </c>
      <c r="L21" s="18">
        <v>0.2099816602985303</v>
      </c>
      <c r="M21" s="18">
        <v>0.21122983211516771</v>
      </c>
      <c r="N21" s="18">
        <v>0.21616494358295413</v>
      </c>
      <c r="O21" s="18">
        <v>0.22248553771490123</v>
      </c>
      <c r="P21" s="18">
        <v>0.22872699001565461</v>
      </c>
      <c r="Q21" s="18">
        <v>0.21844113600967904</v>
      </c>
      <c r="R21" s="18">
        <v>0.21621716083955825</v>
      </c>
      <c r="S21" s="18">
        <v>0.22092464447593715</v>
      </c>
      <c r="T21" s="18">
        <v>0.22567849442160126</v>
      </c>
      <c r="U21" s="18">
        <v>0.23015002324242734</v>
      </c>
      <c r="V21" s="18">
        <v>0.23477908032823733</v>
      </c>
    </row>
    <row r="22" spans="3:22" x14ac:dyDescent="0.25">
      <c r="C22" s="17" t="s">
        <v>6</v>
      </c>
      <c r="G22" s="18">
        <v>0.17565789519134761</v>
      </c>
      <c r="H22" s="18">
        <v>0.186457277266874</v>
      </c>
      <c r="I22" s="18">
        <v>0.19448183634529062</v>
      </c>
      <c r="J22" s="18">
        <v>0.20144736914367206</v>
      </c>
      <c r="K22" s="18">
        <v>0.21414630014089941</v>
      </c>
      <c r="L22" s="18">
        <v>0.22101731883345715</v>
      </c>
      <c r="M22" s="18">
        <v>0.22572115993969399</v>
      </c>
      <c r="N22" s="18">
        <v>0.23353484373406572</v>
      </c>
      <c r="O22" s="18">
        <v>0.2413206059541646</v>
      </c>
      <c r="P22" s="18">
        <v>0.24862403104631312</v>
      </c>
      <c r="Q22" s="18">
        <v>0.23474172426040898</v>
      </c>
      <c r="R22" s="18">
        <v>0.23225644855004532</v>
      </c>
      <c r="S22" s="18">
        <v>0.23619025912732644</v>
      </c>
      <c r="T22" s="18">
        <v>0.24039539769604676</v>
      </c>
      <c r="U22" s="18">
        <v>0.24649083922417286</v>
      </c>
      <c r="V22" s="18">
        <v>0.25200577561307302</v>
      </c>
    </row>
    <row r="23" spans="3:22" x14ac:dyDescent="0.25">
      <c r="C23" s="17" t="s">
        <v>7</v>
      </c>
      <c r="G23" s="18">
        <v>0.17703823804148136</v>
      </c>
      <c r="H23" s="18">
        <v>0.1888957529838016</v>
      </c>
      <c r="I23" s="18">
        <v>0.19733131301877174</v>
      </c>
      <c r="J23" s="18">
        <v>0.20452987854669577</v>
      </c>
      <c r="K23" s="18">
        <v>0.21810739800728518</v>
      </c>
      <c r="L23" s="18">
        <v>0.22505321148894308</v>
      </c>
      <c r="M23" s="18">
        <v>0.23059066640483164</v>
      </c>
      <c r="N23" s="18">
        <v>0.24067474631831592</v>
      </c>
      <c r="O23" s="18">
        <v>0.25150865961470692</v>
      </c>
      <c r="P23" s="18">
        <v>0.26197015374010474</v>
      </c>
      <c r="Q23" s="18">
        <v>0.2491950239773372</v>
      </c>
      <c r="R23" s="18">
        <v>0.24772674991263896</v>
      </c>
      <c r="S23" s="18">
        <v>0.25352246401320955</v>
      </c>
      <c r="T23" s="18">
        <v>0.25893775103903693</v>
      </c>
      <c r="U23" s="18">
        <v>0.26521780950886675</v>
      </c>
      <c r="V23" s="18">
        <v>0.27189636289141395</v>
      </c>
    </row>
    <row r="26" spans="3:22" x14ac:dyDescent="0.25">
      <c r="C26" s="16" t="s">
        <v>13</v>
      </c>
    </row>
    <row r="27" spans="3:22" x14ac:dyDescent="0.25">
      <c r="C27" t="s">
        <v>8</v>
      </c>
      <c r="L27" s="19">
        <v>0.21303918721179468</v>
      </c>
      <c r="M27" s="19">
        <v>0.22097821113859389</v>
      </c>
      <c r="N27" s="19">
        <v>0.22705278419578589</v>
      </c>
      <c r="O27" s="19">
        <v>0.23399453331017667</v>
      </c>
      <c r="P27" s="19">
        <v>0.24333250480373694</v>
      </c>
      <c r="Q27" s="19">
        <v>0.25221880506893574</v>
      </c>
      <c r="R27" s="19">
        <v>0.26217408204779757</v>
      </c>
      <c r="S27" s="19">
        <v>0.27140101405262207</v>
      </c>
      <c r="T27" s="19">
        <v>0.28095267790567757</v>
      </c>
      <c r="U27" s="19">
        <v>0.29084050219159013</v>
      </c>
      <c r="V27" s="19">
        <v>0.3010763177116062</v>
      </c>
    </row>
    <row r="28" spans="3:22" x14ac:dyDescent="0.25">
      <c r="C28" t="s">
        <v>9</v>
      </c>
      <c r="L28" s="19">
        <v>0.19888551562630388</v>
      </c>
      <c r="M28" s="19">
        <v>0.20578978828998296</v>
      </c>
      <c r="N28" s="19">
        <v>0.2106538540472041</v>
      </c>
      <c r="O28" s="19">
        <v>0.2166438653518532</v>
      </c>
      <c r="P28" s="19">
        <v>0.22459119775469727</v>
      </c>
      <c r="Q28" s="19">
        <v>0.23208170219665691</v>
      </c>
      <c r="R28" s="19">
        <v>0.24052635843174311</v>
      </c>
      <c r="S28" s="19">
        <v>0.24826905787839401</v>
      </c>
      <c r="T28" s="19">
        <v>0.25626099984096723</v>
      </c>
      <c r="U28" s="19">
        <v>0.26451020759767108</v>
      </c>
      <c r="V28" s="19">
        <v>0.27302496270124194</v>
      </c>
    </row>
    <row r="29" spans="3:22" x14ac:dyDescent="0.25">
      <c r="C29" t="s">
        <v>10</v>
      </c>
      <c r="L29" s="19">
        <v>0.20095387175924978</v>
      </c>
      <c r="M29" s="19">
        <v>0.20699036702391815</v>
      </c>
      <c r="N29" s="19">
        <v>0.21121416352534339</v>
      </c>
      <c r="O29" s="19">
        <v>0.21584788011940242</v>
      </c>
      <c r="P29" s="19">
        <v>0.22267538060401468</v>
      </c>
      <c r="Q29" s="19">
        <v>0.22867419992301288</v>
      </c>
      <c r="R29" s="19">
        <v>0.23593825026435705</v>
      </c>
      <c r="S29" s="19">
        <v>0.24233455770087817</v>
      </c>
      <c r="T29" s="19">
        <v>0.2489042696141073</v>
      </c>
      <c r="U29" s="19">
        <v>0.25565208701518888</v>
      </c>
      <c r="V29" s="19">
        <v>0.26258283836010732</v>
      </c>
    </row>
    <row r="30" spans="3:22" x14ac:dyDescent="0.25">
      <c r="C30" t="s">
        <v>11</v>
      </c>
      <c r="L30" s="19">
        <v>0.18570450434249394</v>
      </c>
      <c r="M30" s="19">
        <v>0.19079207853144622</v>
      </c>
      <c r="N30" s="19">
        <v>0.19392771605449946</v>
      </c>
      <c r="O30" s="19">
        <v>0.19768379935834038</v>
      </c>
      <c r="P30" s="19">
        <v>0.203381549186991</v>
      </c>
      <c r="Q30" s="19">
        <v>0.2082842857804981</v>
      </c>
      <c r="R30" s="19">
        <v>0.21436847535526968</v>
      </c>
      <c r="S30" s="19">
        <v>0.21955870776157685</v>
      </c>
      <c r="T30" s="19">
        <v>0.22487460469195567</v>
      </c>
      <c r="U30" s="19">
        <v>0.23031920870237932</v>
      </c>
      <c r="V30" s="19">
        <v>0.23589563601437555</v>
      </c>
    </row>
    <row r="33" spans="5:28" x14ac:dyDescent="0.25">
      <c r="G33">
        <v>2015</v>
      </c>
      <c r="H33">
        <v>2016</v>
      </c>
      <c r="I33">
        <v>2017</v>
      </c>
      <c r="J33">
        <v>2018</v>
      </c>
      <c r="K33">
        <v>2019</v>
      </c>
      <c r="L33">
        <v>2020</v>
      </c>
      <c r="M33">
        <v>2021</v>
      </c>
      <c r="N33">
        <v>2022</v>
      </c>
      <c r="O33">
        <v>2023</v>
      </c>
      <c r="P33">
        <v>2024</v>
      </c>
      <c r="Q33">
        <v>2025</v>
      </c>
      <c r="R33">
        <v>2026</v>
      </c>
      <c r="S33">
        <v>2027</v>
      </c>
      <c r="T33">
        <v>2028</v>
      </c>
      <c r="U33">
        <v>2029</v>
      </c>
      <c r="V33">
        <v>2030</v>
      </c>
    </row>
    <row r="34" spans="5:28" x14ac:dyDescent="0.25">
      <c r="F34" t="s">
        <v>14</v>
      </c>
      <c r="G34" s="20">
        <f>G21</f>
        <v>0.17349585142701565</v>
      </c>
      <c r="H34" s="20">
        <f t="shared" ref="H34:V34" si="0">H21</f>
        <v>0.18360644487434616</v>
      </c>
      <c r="I34" s="20">
        <f t="shared" si="0"/>
        <v>0.19053319975614658</v>
      </c>
      <c r="J34" s="20">
        <f t="shared" si="0"/>
        <v>0.19635307349828221</v>
      </c>
      <c r="K34" s="20">
        <f t="shared" si="0"/>
        <v>0.20642500605760719</v>
      </c>
      <c r="L34" s="20">
        <f t="shared" si="0"/>
        <v>0.2099816602985303</v>
      </c>
      <c r="M34" s="20">
        <f t="shared" si="0"/>
        <v>0.21122983211516771</v>
      </c>
      <c r="N34" s="20">
        <f t="shared" si="0"/>
        <v>0.21616494358295413</v>
      </c>
      <c r="O34" s="20">
        <f t="shared" si="0"/>
        <v>0.22248553771490123</v>
      </c>
      <c r="P34" s="20">
        <f t="shared" si="0"/>
        <v>0.22872699001565461</v>
      </c>
      <c r="Q34" s="20">
        <f t="shared" si="0"/>
        <v>0.21844113600967904</v>
      </c>
      <c r="R34" s="20">
        <f t="shared" si="0"/>
        <v>0.21621716083955825</v>
      </c>
      <c r="S34" s="20">
        <f t="shared" si="0"/>
        <v>0.22092464447593715</v>
      </c>
      <c r="T34" s="20">
        <f t="shared" si="0"/>
        <v>0.22567849442160126</v>
      </c>
      <c r="U34" s="20">
        <f t="shared" si="0"/>
        <v>0.23015002324242734</v>
      </c>
      <c r="V34" s="20">
        <f t="shared" si="0"/>
        <v>0.23477908032823733</v>
      </c>
    </row>
    <row r="35" spans="5:28" x14ac:dyDescent="0.25">
      <c r="F35" t="s">
        <v>15</v>
      </c>
      <c r="G35" s="20">
        <f t="shared" ref="G35:V35" si="1">G22</f>
        <v>0.17565789519134761</v>
      </c>
      <c r="H35" s="20">
        <f t="shared" si="1"/>
        <v>0.186457277266874</v>
      </c>
      <c r="I35" s="20">
        <f t="shared" si="1"/>
        <v>0.19448183634529062</v>
      </c>
      <c r="J35" s="20">
        <f t="shared" si="1"/>
        <v>0.20144736914367206</v>
      </c>
      <c r="K35" s="20">
        <f t="shared" si="1"/>
        <v>0.21414630014089941</v>
      </c>
      <c r="L35" s="20">
        <f t="shared" si="1"/>
        <v>0.22101731883345715</v>
      </c>
      <c r="M35" s="20">
        <f t="shared" si="1"/>
        <v>0.22572115993969399</v>
      </c>
      <c r="N35" s="20">
        <f t="shared" si="1"/>
        <v>0.23353484373406572</v>
      </c>
      <c r="O35" s="20">
        <f t="shared" si="1"/>
        <v>0.2413206059541646</v>
      </c>
      <c r="P35" s="20">
        <f t="shared" si="1"/>
        <v>0.24862403104631312</v>
      </c>
      <c r="Q35" s="20">
        <f t="shared" si="1"/>
        <v>0.23474172426040898</v>
      </c>
      <c r="R35" s="20">
        <f t="shared" si="1"/>
        <v>0.23225644855004532</v>
      </c>
      <c r="S35" s="20">
        <f t="shared" si="1"/>
        <v>0.23619025912732644</v>
      </c>
      <c r="T35" s="20">
        <f t="shared" si="1"/>
        <v>0.24039539769604676</v>
      </c>
      <c r="U35" s="20">
        <f t="shared" si="1"/>
        <v>0.24649083922417286</v>
      </c>
      <c r="V35" s="20">
        <f t="shared" si="1"/>
        <v>0.25200577561307302</v>
      </c>
    </row>
    <row r="36" spans="5:28" x14ac:dyDescent="0.25">
      <c r="F36" t="s">
        <v>16</v>
      </c>
      <c r="G36" s="20">
        <f t="shared" ref="G36:V36" si="2">G23</f>
        <v>0.17703823804148136</v>
      </c>
      <c r="H36" s="20">
        <f t="shared" si="2"/>
        <v>0.1888957529838016</v>
      </c>
      <c r="I36" s="20">
        <f t="shared" si="2"/>
        <v>0.19733131301877174</v>
      </c>
      <c r="J36" s="20">
        <f t="shared" si="2"/>
        <v>0.20452987854669577</v>
      </c>
      <c r="K36" s="20">
        <f t="shared" si="2"/>
        <v>0.21810739800728518</v>
      </c>
      <c r="L36" s="20">
        <f t="shared" si="2"/>
        <v>0.22505321148894308</v>
      </c>
      <c r="M36" s="20">
        <f t="shared" si="2"/>
        <v>0.23059066640483164</v>
      </c>
      <c r="N36" s="20">
        <f t="shared" si="2"/>
        <v>0.24067474631831592</v>
      </c>
      <c r="O36" s="20">
        <f t="shared" si="2"/>
        <v>0.25150865961470692</v>
      </c>
      <c r="P36" s="20">
        <f t="shared" si="2"/>
        <v>0.26197015374010474</v>
      </c>
      <c r="Q36" s="20">
        <f t="shared" si="2"/>
        <v>0.2491950239773372</v>
      </c>
      <c r="R36" s="20">
        <f t="shared" si="2"/>
        <v>0.24772674991263896</v>
      </c>
      <c r="S36" s="20">
        <f t="shared" si="2"/>
        <v>0.25352246401320955</v>
      </c>
      <c r="T36" s="20">
        <f t="shared" si="2"/>
        <v>0.25893775103903693</v>
      </c>
      <c r="U36" s="20">
        <f t="shared" si="2"/>
        <v>0.26521780950886675</v>
      </c>
      <c r="V36" s="20">
        <f t="shared" si="2"/>
        <v>0.27189636289141395</v>
      </c>
    </row>
    <row r="37" spans="5:28" x14ac:dyDescent="0.25">
      <c r="F37" t="s">
        <v>17</v>
      </c>
      <c r="G37" s="20">
        <f>G14/100</f>
        <v>0.18055801066212182</v>
      </c>
      <c r="H37" s="20">
        <f t="shared" ref="H37:V37" si="3">H14/100</f>
        <v>0.18704227988750549</v>
      </c>
      <c r="I37" s="20">
        <f t="shared" si="3"/>
        <v>0.19187401173273502</v>
      </c>
      <c r="J37" s="20">
        <f t="shared" si="3"/>
        <v>0.1963175317772152</v>
      </c>
      <c r="K37" s="20">
        <f t="shared" si="3"/>
        <v>0.20089554725890962</v>
      </c>
      <c r="L37" s="20">
        <f t="shared" si="3"/>
        <v>0.20737677242081498</v>
      </c>
      <c r="M37" s="20">
        <f t="shared" si="3"/>
        <v>0.21180655683891203</v>
      </c>
      <c r="N37" s="20">
        <f t="shared" si="3"/>
        <v>0.2160140106193161</v>
      </c>
      <c r="O37" s="20">
        <f t="shared" si="3"/>
        <v>0.22070023956418391</v>
      </c>
      <c r="P37" s="20">
        <f t="shared" si="3"/>
        <v>0.22579095394503917</v>
      </c>
      <c r="Q37" s="20">
        <f t="shared" si="3"/>
        <v>0.23794765566193773</v>
      </c>
      <c r="R37" s="20">
        <f t="shared" si="3"/>
        <v>0.24322989234099243</v>
      </c>
      <c r="S37" s="20">
        <f t="shared" si="3"/>
        <v>0.24574442184283257</v>
      </c>
      <c r="T37" s="20">
        <f t="shared" si="3"/>
        <v>0.24832164751588734</v>
      </c>
      <c r="U37" s="20">
        <f t="shared" si="3"/>
        <v>0.25073376417647492</v>
      </c>
      <c r="V37" s="20">
        <f t="shared" si="3"/>
        <v>0.25299482807681145</v>
      </c>
    </row>
    <row r="38" spans="5:28" x14ac:dyDescent="0.25">
      <c r="F38" t="s">
        <v>18</v>
      </c>
      <c r="G38" s="20">
        <f>G6/100</f>
        <v>0.18099728337564114</v>
      </c>
      <c r="H38" s="20">
        <f t="shared" ref="H38:V38" si="4">H6/100</f>
        <v>0.1874794436991632</v>
      </c>
      <c r="I38" s="20">
        <f t="shared" si="4"/>
        <v>0.19233205478551593</v>
      </c>
      <c r="J38" s="20">
        <f t="shared" si="4"/>
        <v>0.19719065456289353</v>
      </c>
      <c r="K38" s="20">
        <f t="shared" si="4"/>
        <v>0.20239831398022268</v>
      </c>
      <c r="L38" s="20">
        <f t="shared" si="4"/>
        <v>0.20970507209242828</v>
      </c>
      <c r="M38" s="20">
        <f t="shared" si="4"/>
        <v>0.2154605484896884</v>
      </c>
      <c r="N38" s="20">
        <f t="shared" si="4"/>
        <v>0.22133384717259136</v>
      </c>
      <c r="O38" s="20">
        <f t="shared" si="4"/>
        <v>0.22825226584508504</v>
      </c>
      <c r="P38" s="20">
        <f t="shared" si="4"/>
        <v>0.23599377056533577</v>
      </c>
      <c r="Q38" s="20">
        <f t="shared" si="4"/>
        <v>0.25062220953073161</v>
      </c>
      <c r="R38" s="20">
        <f t="shared" si="4"/>
        <v>0.25954471493447201</v>
      </c>
      <c r="S38" s="20">
        <f t="shared" si="4"/>
        <v>0.26646510750676916</v>
      </c>
      <c r="T38" s="20">
        <f t="shared" si="4"/>
        <v>0.27354985538585624</v>
      </c>
      <c r="U38" s="20">
        <f t="shared" si="4"/>
        <v>0.28133659731947369</v>
      </c>
      <c r="V38" s="20">
        <f t="shared" si="4"/>
        <v>0.2902339435370439</v>
      </c>
    </row>
    <row r="39" spans="5:28" x14ac:dyDescent="0.25"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5:28" x14ac:dyDescent="0.25">
      <c r="G40">
        <v>2015</v>
      </c>
      <c r="H40">
        <v>2016</v>
      </c>
      <c r="I40">
        <v>2017</v>
      </c>
      <c r="J40">
        <v>2018</v>
      </c>
      <c r="K40">
        <v>2019</v>
      </c>
      <c r="L40">
        <v>2020</v>
      </c>
      <c r="M40">
        <v>2021</v>
      </c>
      <c r="N40">
        <v>2022</v>
      </c>
      <c r="O40">
        <v>2023</v>
      </c>
      <c r="P40">
        <v>2024</v>
      </c>
      <c r="Q40">
        <v>2025</v>
      </c>
      <c r="R40">
        <v>2026</v>
      </c>
      <c r="S40">
        <v>2027</v>
      </c>
      <c r="T40">
        <v>2028</v>
      </c>
      <c r="U40">
        <v>2029</v>
      </c>
      <c r="V40">
        <v>2030</v>
      </c>
    </row>
    <row r="41" spans="5:28" x14ac:dyDescent="0.25">
      <c r="F41" t="s">
        <v>21</v>
      </c>
      <c r="G41" s="21">
        <f>G36/G34</f>
        <v>1.0204177021256089</v>
      </c>
      <c r="H41" s="21">
        <f t="shared" ref="H41:V41" si="5">H36/H34</f>
        <v>1.0288078564620935</v>
      </c>
      <c r="I41" s="21">
        <f t="shared" si="5"/>
        <v>1.0356794158253035</v>
      </c>
      <c r="J41" s="21">
        <f t="shared" si="5"/>
        <v>1.0416433769165578</v>
      </c>
      <c r="K41" s="21">
        <f t="shared" si="5"/>
        <v>1.0565938796505001</v>
      </c>
      <c r="L41" s="21">
        <f t="shared" si="5"/>
        <v>1.0717755596797625</v>
      </c>
      <c r="M41" s="21">
        <f t="shared" si="5"/>
        <v>1.0916576702059202</v>
      </c>
      <c r="N41" s="21">
        <f t="shared" si="5"/>
        <v>1.1133847252431848</v>
      </c>
      <c r="O41" s="21">
        <f t="shared" si="5"/>
        <v>1.1304494763924686</v>
      </c>
      <c r="P41" s="21">
        <f t="shared" si="5"/>
        <v>1.1453399256562371</v>
      </c>
      <c r="Q41" s="21">
        <f t="shared" si="5"/>
        <v>1.1407879876906311</v>
      </c>
      <c r="R41" s="21">
        <f t="shared" si="5"/>
        <v>1.1457312127803865</v>
      </c>
      <c r="S41" s="21">
        <f t="shared" si="5"/>
        <v>1.1475517573632348</v>
      </c>
      <c r="T41" s="21">
        <f t="shared" si="5"/>
        <v>1.1473745059434082</v>
      </c>
      <c r="U41" s="21">
        <f t="shared" si="5"/>
        <v>1.1523692492939743</v>
      </c>
      <c r="V41" s="21">
        <f t="shared" si="5"/>
        <v>1.1580945053165899</v>
      </c>
    </row>
    <row r="42" spans="5:28" x14ac:dyDescent="0.25">
      <c r="E42" s="26" t="s">
        <v>25</v>
      </c>
      <c r="F42" s="23" t="s">
        <v>22</v>
      </c>
      <c r="G42" s="24">
        <f>G38/G37</f>
        <v>1.0024328619478498</v>
      </c>
      <c r="H42" s="25">
        <f t="shared" ref="H42:V42" si="6">H38/H37</f>
        <v>1.0023372459527367</v>
      </c>
      <c r="I42" s="25">
        <f t="shared" si="6"/>
        <v>1.0023872073588525</v>
      </c>
      <c r="J42" s="25">
        <f t="shared" si="6"/>
        <v>1.0044475028683082</v>
      </c>
      <c r="K42" s="25">
        <f t="shared" si="6"/>
        <v>1.0074803386228184</v>
      </c>
      <c r="L42" s="25">
        <f t="shared" si="6"/>
        <v>1.0112273888943002</v>
      </c>
      <c r="M42" s="25">
        <f t="shared" si="6"/>
        <v>1.0172515511573865</v>
      </c>
      <c r="N42" s="25">
        <f t="shared" si="6"/>
        <v>1.0246272755087653</v>
      </c>
      <c r="O42" s="25">
        <f t="shared" si="6"/>
        <v>1.034218477949159</v>
      </c>
      <c r="P42" s="25">
        <f t="shared" si="6"/>
        <v>1.0451870034739306</v>
      </c>
      <c r="Q42" s="25">
        <f t="shared" si="6"/>
        <v>1.0532661430663606</v>
      </c>
      <c r="R42" s="25">
        <f t="shared" si="6"/>
        <v>1.0670757300283111</v>
      </c>
      <c r="S42" s="25">
        <f t="shared" si="6"/>
        <v>1.0843180305316904</v>
      </c>
      <c r="T42" s="25">
        <f t="shared" si="6"/>
        <v>1.1015948795537645</v>
      </c>
      <c r="U42" s="25">
        <f t="shared" si="6"/>
        <v>1.1220530998029425</v>
      </c>
      <c r="V42" s="25">
        <f t="shared" si="6"/>
        <v>1.1471931886644193</v>
      </c>
    </row>
    <row r="45" spans="5:28" x14ac:dyDescent="0.25">
      <c r="W45" t="s">
        <v>8</v>
      </c>
      <c r="X45" t="s">
        <v>9</v>
      </c>
      <c r="Y45" t="s">
        <v>10</v>
      </c>
      <c r="Z45" t="s">
        <v>11</v>
      </c>
      <c r="AA45" t="s">
        <v>23</v>
      </c>
      <c r="AB45" t="s">
        <v>24</v>
      </c>
    </row>
    <row r="46" spans="5:28" x14ac:dyDescent="0.25">
      <c r="V46">
        <v>2020</v>
      </c>
      <c r="W46" s="22">
        <v>0.21303918721179468</v>
      </c>
      <c r="X46" s="22">
        <v>0.19888551562630388</v>
      </c>
      <c r="Y46" s="22">
        <v>0.20095387175924978</v>
      </c>
      <c r="Z46" s="22">
        <v>0.18570450434249394</v>
      </c>
      <c r="AA46" s="22">
        <f>Y46*INDEX($G$42:$V$42,,MATCH($V46,$G$40:$V$40,0))</f>
        <v>0.20321005902730621</v>
      </c>
      <c r="AB46" s="22">
        <f>Z46*INDEX($G$42:$V$42,,MATCH($V46,$G$40:$V$40,0))</f>
        <v>0.18778948103217039</v>
      </c>
    </row>
    <row r="47" spans="5:28" x14ac:dyDescent="0.25">
      <c r="V47">
        <v>2021</v>
      </c>
      <c r="W47" s="22">
        <v>0.22097821113859389</v>
      </c>
      <c r="X47" s="22">
        <v>0.20578978828998296</v>
      </c>
      <c r="Y47" s="22">
        <v>0.20699036702391815</v>
      </c>
      <c r="Z47" s="22">
        <v>0.19079207853144622</v>
      </c>
      <c r="AA47" s="22">
        <f t="shared" ref="AA47:AA56" si="7">Y47*INDEX($G$42:$V$42,,MATCH($V47,$G$40:$V$40,0))</f>
        <v>0.21056127192971749</v>
      </c>
      <c r="AB47" s="22">
        <f t="shared" ref="AB47:AB56" si="8">Z47*INDEX($G$42:$V$42,,MATCH($V47,$G$40:$V$40,0))</f>
        <v>0.19408353783465557</v>
      </c>
    </row>
    <row r="48" spans="5:28" x14ac:dyDescent="0.25">
      <c r="V48">
        <v>2022</v>
      </c>
      <c r="W48" s="22">
        <v>0.22705278419578589</v>
      </c>
      <c r="X48" s="22">
        <v>0.2106538540472041</v>
      </c>
      <c r="Y48" s="22">
        <v>0.21121416352534339</v>
      </c>
      <c r="Z48" s="22">
        <v>0.19392771605449946</v>
      </c>
      <c r="AA48" s="22">
        <f t="shared" si="7"/>
        <v>0.21641579292183544</v>
      </c>
      <c r="AB48" s="22">
        <f t="shared" si="8"/>
        <v>0.19870362734655922</v>
      </c>
    </row>
    <row r="49" spans="22:28" x14ac:dyDescent="0.25">
      <c r="V49">
        <v>2023</v>
      </c>
      <c r="W49" s="22">
        <v>0.23399453331017667</v>
      </c>
      <c r="X49" s="22">
        <v>0.2166438653518532</v>
      </c>
      <c r="Y49" s="22">
        <v>0.21584788011940242</v>
      </c>
      <c r="Z49" s="22">
        <v>0.19768379935834038</v>
      </c>
      <c r="AA49" s="22">
        <f t="shared" si="7"/>
        <v>0.22323386604564091</v>
      </c>
      <c r="AB49" s="22">
        <f t="shared" si="8"/>
        <v>0.20444823808758972</v>
      </c>
    </row>
    <row r="50" spans="22:28" x14ac:dyDescent="0.25">
      <c r="V50">
        <v>2024</v>
      </c>
      <c r="W50" s="22">
        <v>0.24333250480373694</v>
      </c>
      <c r="X50" s="22">
        <v>0.22459119775469727</v>
      </c>
      <c r="Y50" s="22">
        <v>0.22267538060401468</v>
      </c>
      <c r="Z50" s="22">
        <v>0.203381549186991</v>
      </c>
      <c r="AA50" s="22">
        <f t="shared" si="7"/>
        <v>0.23273741380092711</v>
      </c>
      <c r="AB50" s="22">
        <f t="shared" si="8"/>
        <v>0.21257175195663694</v>
      </c>
    </row>
    <row r="51" spans="22:28" x14ac:dyDescent="0.25">
      <c r="V51">
        <v>2025</v>
      </c>
      <c r="W51" s="22">
        <v>0.25221880506893574</v>
      </c>
      <c r="X51" s="22">
        <v>0.23208170219665691</v>
      </c>
      <c r="Y51" s="22">
        <v>0.22867419992301288</v>
      </c>
      <c r="Z51" s="22">
        <v>0.2082842857804981</v>
      </c>
      <c r="AA51" s="22">
        <f t="shared" si="7"/>
        <v>0.24085479257169762</v>
      </c>
      <c r="AB51" s="22">
        <f t="shared" si="8"/>
        <v>0.21937878634535685</v>
      </c>
    </row>
    <row r="52" spans="22:28" x14ac:dyDescent="0.25">
      <c r="V52">
        <v>2026</v>
      </c>
      <c r="W52" s="22">
        <v>0.26217408204779757</v>
      </c>
      <c r="X52" s="22">
        <v>0.24052635843174311</v>
      </c>
      <c r="Y52" s="22">
        <v>0.23593825026435705</v>
      </c>
      <c r="Z52" s="22">
        <v>0.21436847535526968</v>
      </c>
      <c r="AA52" s="22">
        <f t="shared" si="7"/>
        <v>0.25176398064244115</v>
      </c>
      <c r="AB52" s="22">
        <f t="shared" si="8"/>
        <v>0.22874739733478042</v>
      </c>
    </row>
    <row r="53" spans="22:28" x14ac:dyDescent="0.25">
      <c r="V53">
        <v>2027</v>
      </c>
      <c r="W53" s="22">
        <v>0.27140101405262207</v>
      </c>
      <c r="X53" s="22">
        <v>0.24826905787839401</v>
      </c>
      <c r="Y53" s="22">
        <v>0.24233455770087817</v>
      </c>
      <c r="Z53" s="22">
        <v>0.21955870776157685</v>
      </c>
      <c r="AA53" s="22">
        <f t="shared" si="7"/>
        <v>0.2627677303359845</v>
      </c>
      <c r="AB53" s="22">
        <f t="shared" si="8"/>
        <v>0.23807146558611597</v>
      </c>
    </row>
    <row r="54" spans="22:28" x14ac:dyDescent="0.25">
      <c r="V54">
        <v>2028</v>
      </c>
      <c r="W54" s="22">
        <v>0.28095267790567757</v>
      </c>
      <c r="X54" s="22">
        <v>0.25626099984096723</v>
      </c>
      <c r="Y54" s="22">
        <v>0.2489042696141073</v>
      </c>
      <c r="Z54" s="22">
        <v>0.22487460469195567</v>
      </c>
      <c r="AA54" s="22">
        <f t="shared" si="7"/>
        <v>0.27419166890597024</v>
      </c>
      <c r="AB54" s="22">
        <f t="shared" si="8"/>
        <v>0.2477207130703353</v>
      </c>
    </row>
    <row r="55" spans="22:28" x14ac:dyDescent="0.25">
      <c r="V55">
        <v>2029</v>
      </c>
      <c r="W55" s="22">
        <v>0.29084050219159013</v>
      </c>
      <c r="X55" s="22">
        <v>0.26451020759767108</v>
      </c>
      <c r="Y55" s="22">
        <v>0.25565208701518888</v>
      </c>
      <c r="Z55" s="22">
        <v>0.23031920870237932</v>
      </c>
      <c r="AA55" s="22">
        <f t="shared" si="7"/>
        <v>0.28685521670648428</v>
      </c>
      <c r="AB55" s="22">
        <f t="shared" si="8"/>
        <v>0.25843038206866559</v>
      </c>
    </row>
    <row r="56" spans="22:28" x14ac:dyDescent="0.25">
      <c r="V56">
        <v>2030</v>
      </c>
      <c r="W56" s="22">
        <v>0.3010763177116062</v>
      </c>
      <c r="X56" s="22">
        <v>0.27302496270124194</v>
      </c>
      <c r="Y56" s="22">
        <v>0.26258283836010732</v>
      </c>
      <c r="Z56" s="22">
        <v>0.23589563601437555</v>
      </c>
      <c r="AA56" s="22">
        <f t="shared" si="7"/>
        <v>0.30123324362688531</v>
      </c>
      <c r="AB56" s="22">
        <f t="shared" si="8"/>
        <v>0.2706178668713527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16-BSTD-06</Docket_x0020_Number>
    <TaxCatchAll xmlns="8eef3743-c7b3-4cbe-8837-b6e805be353c"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Z5JXHV6S7NA6-3-103364</_dlc_DocId>
    <_dlc_DocIdUrl xmlns="8eef3743-c7b3-4cbe-8837-b6e805be353c">
      <Url>http://efilingspinternal/_layouts/DocIdRedir.aspx?ID=Z5JXHV6S7NA6-3-103364</Url>
      <Description>Z5JXHV6S7NA6-3-103364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13798A-9944-492A-954A-D0081D32721A}"/>
</file>

<file path=customXml/itemProps2.xml><?xml version="1.0" encoding="utf-8"?>
<ds:datastoreItem xmlns:ds="http://schemas.openxmlformats.org/officeDocument/2006/customXml" ds:itemID="{C9D8A790-3370-4829-BAA0-58EFAB572C32}"/>
</file>

<file path=customXml/itemProps3.xml><?xml version="1.0" encoding="utf-8"?>
<ds:datastoreItem xmlns:ds="http://schemas.openxmlformats.org/officeDocument/2006/customXml" ds:itemID="{F85F5F19-495D-4B6E-8B7E-E66699D87B06}"/>
</file>

<file path=customXml/itemProps4.xml><?xml version="1.0" encoding="utf-8"?>
<ds:datastoreItem xmlns:ds="http://schemas.openxmlformats.org/officeDocument/2006/customXml" ds:itemID="{BFD32A32-D892-4361-8CC9-2D7D4D629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 350 Rate Forecast</dc:title>
  <dc:creator>Luke Lavin</dc:creator>
  <cp:lastModifiedBy>Zachary Ming</cp:lastModifiedBy>
  <dcterms:created xsi:type="dcterms:W3CDTF">2016-04-05T18:51:54Z</dcterms:created>
  <dcterms:modified xsi:type="dcterms:W3CDTF">2016-04-06T23:57:41Z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469ae5e9-a638-424a-8e9f-189deb38550f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http://efilingspinternal/PendingDocuments/16-BSTD-06/20160513T150253_SB_350_Rate_Forecast.xlsx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1317200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