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480" yWindow="255" windowWidth="37395" windowHeight="11955" activeTab="3"/>
  </bookViews>
  <sheets>
    <sheet name="Res Gas" sheetId="1" r:id="rId1"/>
    <sheet name="Com Gas" sheetId="2" r:id="rId2"/>
    <sheet name="Ind Gas" sheetId="3" r:id="rId3"/>
    <sheet name="Forecast" sheetId="4" r:id="rId4"/>
  </sheets>
  <calcPr calcId="145621" calcMode="manual"/>
</workbook>
</file>

<file path=xl/calcChain.xml><?xml version="1.0" encoding="utf-8"?>
<calcChain xmlns="http://schemas.openxmlformats.org/spreadsheetml/2006/main">
  <c r="AH9" i="4" l="1"/>
  <c r="AI9" i="4"/>
  <c r="AJ9" i="4"/>
  <c r="AK9" i="4"/>
  <c r="AL9" i="4"/>
  <c r="AM9" i="4"/>
  <c r="AN9" i="4"/>
  <c r="AO9" i="4"/>
  <c r="AH10" i="4"/>
  <c r="AI10" i="4"/>
  <c r="AJ10" i="4"/>
  <c r="AK10" i="4"/>
  <c r="AL10" i="4"/>
  <c r="AM10" i="4"/>
  <c r="AN10" i="4"/>
  <c r="AO10" i="4"/>
  <c r="AH11" i="4"/>
  <c r="AI11" i="4"/>
  <c r="AJ11" i="4"/>
  <c r="AK11" i="4"/>
  <c r="AL11" i="4"/>
  <c r="AM11" i="4"/>
  <c r="AN11" i="4"/>
  <c r="AO11" i="4"/>
  <c r="AH12" i="4"/>
  <c r="AI12" i="4"/>
  <c r="AJ12" i="4"/>
  <c r="AK12" i="4"/>
  <c r="AL12" i="4"/>
  <c r="AM12" i="4"/>
  <c r="AN12" i="4"/>
  <c r="AO12" i="4"/>
  <c r="AH13" i="4"/>
  <c r="AI13" i="4"/>
  <c r="AJ13" i="4"/>
  <c r="AK13" i="4"/>
  <c r="AL13" i="4"/>
  <c r="AM13" i="4"/>
  <c r="AN13" i="4"/>
  <c r="AO13" i="4"/>
  <c r="AH14" i="4"/>
  <c r="AI14" i="4"/>
  <c r="AJ14" i="4"/>
  <c r="AK14" i="4"/>
  <c r="AL14" i="4"/>
  <c r="AM14" i="4"/>
  <c r="AN14" i="4"/>
  <c r="AO14" i="4"/>
  <c r="AH15" i="4"/>
  <c r="AI15" i="4"/>
  <c r="AJ15" i="4"/>
  <c r="AK15" i="4"/>
  <c r="AL15" i="4"/>
  <c r="AM15" i="4"/>
  <c r="AN15" i="4"/>
  <c r="AO15" i="4"/>
  <c r="AH16" i="4"/>
  <c r="AI16" i="4"/>
  <c r="AJ16" i="4"/>
  <c r="AK16" i="4"/>
  <c r="AL16" i="4"/>
  <c r="AM16" i="4"/>
  <c r="AN16" i="4"/>
  <c r="AO16" i="4"/>
  <c r="AH17" i="4"/>
  <c r="AI17" i="4"/>
  <c r="AJ17" i="4"/>
  <c r="AK17" i="4"/>
  <c r="AL17" i="4"/>
  <c r="AM17" i="4"/>
  <c r="AN17" i="4"/>
  <c r="AO17" i="4"/>
  <c r="AH18" i="4"/>
  <c r="AI18" i="4"/>
  <c r="AJ18" i="4"/>
  <c r="AK18" i="4"/>
  <c r="AL18" i="4"/>
  <c r="AM18" i="4"/>
  <c r="AN18" i="4"/>
  <c r="AO18" i="4"/>
  <c r="AH19" i="4"/>
  <c r="AI19" i="4"/>
  <c r="AJ19" i="4"/>
  <c r="AK19" i="4"/>
  <c r="AL19" i="4"/>
  <c r="AM19" i="4"/>
  <c r="AN19" i="4"/>
  <c r="AO19" i="4"/>
  <c r="AH20" i="4"/>
  <c r="AI20" i="4"/>
  <c r="AJ20" i="4"/>
  <c r="AK20" i="4"/>
  <c r="AL20" i="4"/>
  <c r="AM20" i="4"/>
  <c r="AN20" i="4"/>
  <c r="AO20" i="4"/>
  <c r="AH21" i="4"/>
  <c r="AI21" i="4"/>
  <c r="AJ21" i="4"/>
  <c r="AK21" i="4"/>
  <c r="AL21" i="4"/>
  <c r="AM21" i="4"/>
  <c r="AN21" i="4"/>
  <c r="AO21" i="4"/>
  <c r="AH22" i="4"/>
  <c r="AI22" i="4"/>
  <c r="AJ22" i="4"/>
  <c r="AK22" i="4"/>
  <c r="AL22" i="4"/>
  <c r="AM22" i="4"/>
  <c r="AN22" i="4"/>
  <c r="AO22" i="4"/>
  <c r="AH23" i="4"/>
  <c r="AI23" i="4"/>
  <c r="AJ23" i="4"/>
  <c r="AK23" i="4"/>
  <c r="AL23" i="4"/>
  <c r="AM23" i="4"/>
  <c r="AN23" i="4"/>
  <c r="AO23" i="4"/>
  <c r="AH24" i="4"/>
  <c r="AI24" i="4"/>
  <c r="AJ24" i="4"/>
  <c r="AK24" i="4"/>
  <c r="AL24" i="4"/>
  <c r="AM24" i="4"/>
  <c r="AN24" i="4"/>
  <c r="AO24" i="4"/>
  <c r="AH25" i="4"/>
  <c r="AI25" i="4"/>
  <c r="AJ25" i="4"/>
  <c r="AK25" i="4"/>
  <c r="AL25" i="4"/>
  <c r="AM25" i="4"/>
  <c r="AN25" i="4"/>
  <c r="AO25" i="4"/>
  <c r="AH26" i="4"/>
  <c r="AI26" i="4"/>
  <c r="AJ26" i="4"/>
  <c r="AK26" i="4"/>
  <c r="AL26" i="4"/>
  <c r="AM26" i="4"/>
  <c r="AN26" i="4"/>
  <c r="AO26" i="4"/>
  <c r="AH27" i="4"/>
  <c r="AI27" i="4"/>
  <c r="AJ27" i="4"/>
  <c r="AK27" i="4"/>
  <c r="AL27" i="4"/>
  <c r="AM27" i="4"/>
  <c r="AN27" i="4"/>
  <c r="AO27" i="4"/>
  <c r="AH28" i="4"/>
  <c r="AI28" i="4"/>
  <c r="AJ28" i="4"/>
  <c r="AK28" i="4"/>
  <c r="AL28" i="4"/>
  <c r="AM28" i="4"/>
  <c r="AN28" i="4"/>
  <c r="AO28" i="4"/>
  <c r="AH29" i="4"/>
  <c r="AI29" i="4"/>
  <c r="AJ29" i="4"/>
  <c r="AK29" i="4"/>
  <c r="AL29" i="4"/>
  <c r="AM29" i="4"/>
  <c r="AN29" i="4"/>
  <c r="AO29" i="4"/>
  <c r="AH30" i="4"/>
  <c r="AI30" i="4"/>
  <c r="AJ30" i="4"/>
  <c r="AK30" i="4"/>
  <c r="AL30" i="4"/>
  <c r="AM30" i="4"/>
  <c r="AN30" i="4"/>
  <c r="AO30" i="4"/>
  <c r="AH31" i="4"/>
  <c r="AI31" i="4"/>
  <c r="AJ31" i="4"/>
  <c r="AK31" i="4"/>
  <c r="AL31" i="4"/>
  <c r="AM31" i="4"/>
  <c r="AN31" i="4"/>
  <c r="AO31" i="4"/>
  <c r="AH32" i="4"/>
  <c r="AI32" i="4"/>
  <c r="AJ32" i="4"/>
  <c r="AK32" i="4"/>
  <c r="AL32" i="4"/>
  <c r="AM32" i="4"/>
  <c r="AN32" i="4"/>
  <c r="AO32" i="4"/>
  <c r="AH33" i="4"/>
  <c r="AI33" i="4"/>
  <c r="AJ33" i="4"/>
  <c r="AK33" i="4"/>
  <c r="AL33" i="4"/>
  <c r="AM33" i="4"/>
  <c r="AN33" i="4"/>
  <c r="AO33" i="4"/>
  <c r="AH34" i="4"/>
  <c r="AI34" i="4"/>
  <c r="AJ34" i="4"/>
  <c r="AK34" i="4"/>
  <c r="AL34" i="4"/>
  <c r="AM34" i="4"/>
  <c r="AN34" i="4"/>
  <c r="AO34" i="4"/>
  <c r="AH35" i="4"/>
  <c r="AI35" i="4"/>
  <c r="AJ35" i="4"/>
  <c r="AK35" i="4"/>
  <c r="AL35" i="4"/>
  <c r="AM35" i="4"/>
  <c r="AN35" i="4"/>
  <c r="AO35" i="4"/>
  <c r="AH36" i="4"/>
  <c r="AI36" i="4"/>
  <c r="AJ36" i="4"/>
  <c r="AK36" i="4"/>
  <c r="AL36" i="4"/>
  <c r="AM36" i="4"/>
  <c r="AN36" i="4"/>
  <c r="AO36" i="4"/>
  <c r="AH37" i="4"/>
  <c r="AI37" i="4"/>
  <c r="AJ37" i="4"/>
  <c r="AK37" i="4"/>
  <c r="AL37" i="4"/>
  <c r="AM37" i="4"/>
  <c r="AN37" i="4"/>
  <c r="AO37" i="4"/>
  <c r="AH38" i="4"/>
  <c r="AI38" i="4"/>
  <c r="AJ38" i="4"/>
  <c r="AK38" i="4"/>
  <c r="AL38" i="4"/>
  <c r="AM38" i="4"/>
  <c r="AN38" i="4"/>
  <c r="AO38" i="4"/>
  <c r="AH39" i="4"/>
  <c r="AI39" i="4"/>
  <c r="AJ39" i="4"/>
  <c r="AK39" i="4"/>
  <c r="AL39" i="4"/>
  <c r="AM39" i="4"/>
  <c r="AN39" i="4"/>
  <c r="AO39" i="4"/>
  <c r="AH40" i="4"/>
  <c r="AI40" i="4"/>
  <c r="AJ40" i="4"/>
  <c r="AK40" i="4"/>
  <c r="AL40" i="4"/>
  <c r="AM40" i="4"/>
  <c r="AN40" i="4"/>
  <c r="AO40" i="4"/>
  <c r="AH41" i="4"/>
  <c r="AI41" i="4"/>
  <c r="AJ41" i="4"/>
  <c r="AK41" i="4"/>
  <c r="AL41" i="4"/>
  <c r="AM41" i="4"/>
  <c r="AN41" i="4"/>
  <c r="AO41" i="4"/>
  <c r="AH42" i="4"/>
  <c r="AI42" i="4"/>
  <c r="AJ42" i="4"/>
  <c r="AK42" i="4"/>
  <c r="AL42" i="4"/>
  <c r="AM42" i="4"/>
  <c r="H54" i="4" s="1"/>
  <c r="AN42" i="4"/>
  <c r="AO42" i="4"/>
  <c r="AH43" i="4"/>
  <c r="AI43" i="4"/>
  <c r="AJ43" i="4"/>
  <c r="AK43" i="4"/>
  <c r="AL43" i="4"/>
  <c r="AM43" i="4"/>
  <c r="AN43" i="4"/>
  <c r="AO43" i="4"/>
  <c r="AH44" i="4"/>
  <c r="AI44" i="4"/>
  <c r="AJ44" i="4"/>
  <c r="AK44" i="4"/>
  <c r="AL44" i="4"/>
  <c r="AM44" i="4"/>
  <c r="AN44" i="4"/>
  <c r="AO44" i="4"/>
  <c r="AO8" i="4"/>
  <c r="AN8" i="4"/>
  <c r="AM8" i="4"/>
  <c r="AL8" i="4"/>
  <c r="AK8" i="4"/>
  <c r="AJ8" i="4"/>
  <c r="AI8" i="4"/>
  <c r="AH8" i="4"/>
  <c r="AF9" i="4"/>
  <c r="AF10" i="4"/>
  <c r="AF11" i="4"/>
  <c r="AF12" i="4"/>
  <c r="AF13" i="4"/>
  <c r="AF14" i="4"/>
  <c r="AF15" i="4"/>
  <c r="AF16" i="4"/>
  <c r="AF17" i="4"/>
  <c r="AF18" i="4"/>
  <c r="AF19" i="4"/>
  <c r="AF20" i="4"/>
  <c r="AF21" i="4"/>
  <c r="AF22" i="4"/>
  <c r="AF23" i="4"/>
  <c r="AF24" i="4"/>
  <c r="AF25" i="4"/>
  <c r="AF26" i="4"/>
  <c r="AF27" i="4"/>
  <c r="AF28" i="4"/>
  <c r="AF29" i="4"/>
  <c r="AF30" i="4"/>
  <c r="AF31" i="4"/>
  <c r="AF32" i="4"/>
  <c r="AF33" i="4"/>
  <c r="AF34" i="4"/>
  <c r="AF35" i="4"/>
  <c r="AF36" i="4"/>
  <c r="AF37" i="4"/>
  <c r="AF38" i="4"/>
  <c r="AF39" i="4"/>
  <c r="AF40" i="4"/>
  <c r="AF41" i="4"/>
  <c r="AF42" i="4"/>
  <c r="AF43" i="4"/>
  <c r="AF44" i="4"/>
  <c r="AF8" i="4"/>
  <c r="AE9" i="4"/>
  <c r="AE10" i="4"/>
  <c r="AE11" i="4"/>
  <c r="AE12" i="4"/>
  <c r="AE13" i="4"/>
  <c r="AE14" i="4"/>
  <c r="AE15" i="4"/>
  <c r="AE16" i="4"/>
  <c r="AE17" i="4"/>
  <c r="AE18" i="4"/>
  <c r="AE19" i="4"/>
  <c r="AE20" i="4"/>
  <c r="AE21" i="4"/>
  <c r="AE22" i="4"/>
  <c r="AE23" i="4"/>
  <c r="AE24" i="4"/>
  <c r="AE25" i="4"/>
  <c r="AE26" i="4"/>
  <c r="AE27" i="4"/>
  <c r="AE28" i="4"/>
  <c r="AE29" i="4"/>
  <c r="AE30" i="4"/>
  <c r="AE31" i="4"/>
  <c r="AE32" i="4"/>
  <c r="AE33" i="4"/>
  <c r="AE34" i="4"/>
  <c r="AE35" i="4"/>
  <c r="AE36" i="4"/>
  <c r="AE37" i="4"/>
  <c r="AE38" i="4"/>
  <c r="AE39" i="4"/>
  <c r="AE40" i="4"/>
  <c r="AE41" i="4"/>
  <c r="AE42" i="4"/>
  <c r="AE43" i="4"/>
  <c r="AE44" i="4"/>
  <c r="AE8" i="4"/>
  <c r="AD9" i="4"/>
  <c r="AD10" i="4"/>
  <c r="AD11" i="4"/>
  <c r="AD12" i="4"/>
  <c r="AD13" i="4"/>
  <c r="AD14" i="4"/>
  <c r="AD15" i="4"/>
  <c r="AD16" i="4"/>
  <c r="AD17" i="4"/>
  <c r="AD18" i="4"/>
  <c r="AD19" i="4"/>
  <c r="AD20" i="4"/>
  <c r="AD21" i="4"/>
  <c r="AD22" i="4"/>
  <c r="AD23" i="4"/>
  <c r="AD24" i="4"/>
  <c r="AD25" i="4"/>
  <c r="AD26" i="4"/>
  <c r="AD27" i="4"/>
  <c r="AD28" i="4"/>
  <c r="AD29" i="4"/>
  <c r="AD30" i="4"/>
  <c r="AD31" i="4"/>
  <c r="AD32" i="4"/>
  <c r="AD33" i="4"/>
  <c r="AD34" i="4"/>
  <c r="AD35" i="4"/>
  <c r="AD36" i="4"/>
  <c r="AD37" i="4"/>
  <c r="AD38" i="4"/>
  <c r="AD39" i="4"/>
  <c r="AD40" i="4"/>
  <c r="AD41" i="4"/>
  <c r="AD42" i="4"/>
  <c r="AD43" i="4"/>
  <c r="AD44" i="4"/>
  <c r="AD8" i="4"/>
  <c r="AC9" i="4"/>
  <c r="AC10" i="4"/>
  <c r="AC11" i="4"/>
  <c r="AC12" i="4"/>
  <c r="AC13" i="4"/>
  <c r="AC14" i="4"/>
  <c r="AC15" i="4"/>
  <c r="AC16" i="4"/>
  <c r="AC17" i="4"/>
  <c r="AC18" i="4"/>
  <c r="AC19" i="4"/>
  <c r="AC20" i="4"/>
  <c r="AC21" i="4"/>
  <c r="AC22" i="4"/>
  <c r="AC23" i="4"/>
  <c r="AC24" i="4"/>
  <c r="AC25" i="4"/>
  <c r="AC26" i="4"/>
  <c r="AC27" i="4"/>
  <c r="AC28" i="4"/>
  <c r="AC29" i="4"/>
  <c r="AC30" i="4"/>
  <c r="AC31" i="4"/>
  <c r="AC32" i="4"/>
  <c r="AC33" i="4"/>
  <c r="AC34" i="4"/>
  <c r="AC35" i="4"/>
  <c r="AC36" i="4"/>
  <c r="AC37" i="4"/>
  <c r="AC38" i="4"/>
  <c r="AC39" i="4"/>
  <c r="AC40" i="4"/>
  <c r="AC41" i="4"/>
  <c r="AC42" i="4"/>
  <c r="AC43" i="4"/>
  <c r="AC44" i="4"/>
  <c r="AC8" i="4"/>
  <c r="AB9" i="4"/>
  <c r="AB10" i="4"/>
  <c r="AB11" i="4"/>
  <c r="AB12" i="4"/>
  <c r="AB13" i="4"/>
  <c r="AB14" i="4"/>
  <c r="AB15" i="4"/>
  <c r="AB16" i="4"/>
  <c r="AB17" i="4"/>
  <c r="AB18" i="4"/>
  <c r="AB19" i="4"/>
  <c r="AB20" i="4"/>
  <c r="AB21" i="4"/>
  <c r="AB22" i="4"/>
  <c r="AB23" i="4"/>
  <c r="AB24" i="4"/>
  <c r="AB25" i="4"/>
  <c r="AB26" i="4"/>
  <c r="AB27" i="4"/>
  <c r="AB28" i="4"/>
  <c r="AB29" i="4"/>
  <c r="AB30" i="4"/>
  <c r="AB31" i="4"/>
  <c r="AB32" i="4"/>
  <c r="AB33" i="4"/>
  <c r="AB34" i="4"/>
  <c r="AB35" i="4"/>
  <c r="AB36" i="4"/>
  <c r="AB37" i="4"/>
  <c r="AB38" i="4"/>
  <c r="AB39" i="4"/>
  <c r="AB40" i="4"/>
  <c r="AB41" i="4"/>
  <c r="AB42" i="4"/>
  <c r="AB43" i="4"/>
  <c r="AB44" i="4"/>
  <c r="AB8" i="4"/>
  <c r="AA9" i="4"/>
  <c r="AA10" i="4"/>
  <c r="AA11" i="4"/>
  <c r="AA12" i="4"/>
  <c r="AA13" i="4"/>
  <c r="AA14" i="4"/>
  <c r="AA15" i="4"/>
  <c r="AA16" i="4"/>
  <c r="AA17" i="4"/>
  <c r="AA18" i="4"/>
  <c r="AA19" i="4"/>
  <c r="AA20" i="4"/>
  <c r="AA21" i="4"/>
  <c r="AA22" i="4"/>
  <c r="AA23" i="4"/>
  <c r="AA24" i="4"/>
  <c r="AA25" i="4"/>
  <c r="AA26" i="4"/>
  <c r="AA27" i="4"/>
  <c r="AA28" i="4"/>
  <c r="AA29" i="4"/>
  <c r="AA30" i="4"/>
  <c r="AA31" i="4"/>
  <c r="AA32" i="4"/>
  <c r="AA33" i="4"/>
  <c r="AA34" i="4"/>
  <c r="AA35" i="4"/>
  <c r="AA36" i="4"/>
  <c r="AA37" i="4"/>
  <c r="AA38" i="4"/>
  <c r="AA39" i="4"/>
  <c r="AA40" i="4"/>
  <c r="AA41" i="4"/>
  <c r="AA42" i="4"/>
  <c r="AA43" i="4"/>
  <c r="AA44" i="4"/>
  <c r="AA8" i="4"/>
  <c r="Z9" i="4"/>
  <c r="Z10" i="4"/>
  <c r="Z11" i="4"/>
  <c r="Z12" i="4"/>
  <c r="Z13" i="4"/>
  <c r="Z14" i="4"/>
  <c r="Z15" i="4"/>
  <c r="Z16" i="4"/>
  <c r="Z17" i="4"/>
  <c r="Z18" i="4"/>
  <c r="Z19" i="4"/>
  <c r="Z20" i="4"/>
  <c r="Z21" i="4"/>
  <c r="Z22" i="4"/>
  <c r="Z23" i="4"/>
  <c r="Z24" i="4"/>
  <c r="Z25" i="4"/>
  <c r="Z26" i="4"/>
  <c r="Z27" i="4"/>
  <c r="Z28" i="4"/>
  <c r="Z29" i="4"/>
  <c r="Z30" i="4"/>
  <c r="Z31" i="4"/>
  <c r="Z32" i="4"/>
  <c r="Z33" i="4"/>
  <c r="Z34" i="4"/>
  <c r="Z35" i="4"/>
  <c r="Z36" i="4"/>
  <c r="Z37" i="4"/>
  <c r="Z38" i="4"/>
  <c r="Z39" i="4"/>
  <c r="Z40" i="4"/>
  <c r="C52" i="4" s="1"/>
  <c r="Z41" i="4"/>
  <c r="Z42" i="4"/>
  <c r="Z43" i="4"/>
  <c r="Z44" i="4"/>
  <c r="Z8" i="4"/>
  <c r="Y9" i="4"/>
  <c r="Y10" i="4"/>
  <c r="Y11" i="4"/>
  <c r="Y12" i="4"/>
  <c r="Y13" i="4"/>
  <c r="Y14" i="4"/>
  <c r="Y15" i="4"/>
  <c r="Y16" i="4"/>
  <c r="Y17" i="4"/>
  <c r="Y18" i="4"/>
  <c r="Y19" i="4"/>
  <c r="Y20" i="4"/>
  <c r="Y21" i="4"/>
  <c r="Y22" i="4"/>
  <c r="Y23" i="4"/>
  <c r="Y24" i="4"/>
  <c r="Y25" i="4"/>
  <c r="Y26" i="4"/>
  <c r="Y27" i="4"/>
  <c r="Y28" i="4"/>
  <c r="Y29" i="4"/>
  <c r="Y30" i="4"/>
  <c r="Y31" i="4"/>
  <c r="Y32" i="4"/>
  <c r="Y33" i="4"/>
  <c r="Y34" i="4"/>
  <c r="Y35" i="4"/>
  <c r="Y36" i="4"/>
  <c r="Y37" i="4"/>
  <c r="Y38" i="4"/>
  <c r="Y39" i="4"/>
  <c r="Y40" i="4"/>
  <c r="Y41" i="4"/>
  <c r="Y42" i="4"/>
  <c r="Y43" i="4"/>
  <c r="Y44" i="4"/>
  <c r="Y8" i="4"/>
  <c r="W9" i="4"/>
  <c r="W10" i="4"/>
  <c r="W11" i="4"/>
  <c r="W12" i="4"/>
  <c r="W13" i="4"/>
  <c r="W14" i="4"/>
  <c r="W15" i="4"/>
  <c r="W16" i="4"/>
  <c r="W17" i="4"/>
  <c r="W18" i="4"/>
  <c r="W19" i="4"/>
  <c r="W20" i="4"/>
  <c r="W21" i="4"/>
  <c r="W22" i="4"/>
  <c r="W23" i="4"/>
  <c r="W24" i="4"/>
  <c r="W25" i="4"/>
  <c r="W26" i="4"/>
  <c r="W27" i="4"/>
  <c r="W28" i="4"/>
  <c r="W29" i="4"/>
  <c r="W30" i="4"/>
  <c r="W31" i="4"/>
  <c r="W32" i="4"/>
  <c r="W33" i="4"/>
  <c r="W34" i="4"/>
  <c r="W35" i="4"/>
  <c r="W36" i="4"/>
  <c r="W37" i="4"/>
  <c r="W38" i="4"/>
  <c r="W39" i="4"/>
  <c r="W40" i="4"/>
  <c r="W41" i="4"/>
  <c r="W42" i="4"/>
  <c r="W43" i="4"/>
  <c r="W44" i="4"/>
  <c r="U9" i="4"/>
  <c r="U10" i="4"/>
  <c r="U11" i="4"/>
  <c r="U12" i="4"/>
  <c r="U13" i="4"/>
  <c r="U14" i="4"/>
  <c r="U15" i="4"/>
  <c r="U16" i="4"/>
  <c r="U17" i="4"/>
  <c r="U18" i="4"/>
  <c r="U19" i="4"/>
  <c r="U20" i="4"/>
  <c r="U21" i="4"/>
  <c r="U22" i="4"/>
  <c r="U23" i="4"/>
  <c r="U24" i="4"/>
  <c r="U25" i="4"/>
  <c r="U26" i="4"/>
  <c r="U27" i="4"/>
  <c r="U28" i="4"/>
  <c r="U29" i="4"/>
  <c r="U30" i="4"/>
  <c r="U31" i="4"/>
  <c r="U32" i="4"/>
  <c r="U33" i="4"/>
  <c r="U34" i="4"/>
  <c r="U35" i="4"/>
  <c r="U36" i="4"/>
  <c r="U37" i="4"/>
  <c r="U38" i="4"/>
  <c r="U39" i="4"/>
  <c r="U40" i="4"/>
  <c r="U41" i="4"/>
  <c r="U42" i="4"/>
  <c r="U43" i="4"/>
  <c r="U44" i="4"/>
  <c r="S9" i="4"/>
  <c r="S10" i="4"/>
  <c r="S11" i="4"/>
  <c r="S12" i="4"/>
  <c r="S13" i="4"/>
  <c r="S14" i="4"/>
  <c r="S15" i="4"/>
  <c r="S16" i="4"/>
  <c r="S17" i="4"/>
  <c r="S18" i="4"/>
  <c r="S19" i="4"/>
  <c r="S20" i="4"/>
  <c r="S21" i="4"/>
  <c r="S22" i="4"/>
  <c r="S23" i="4"/>
  <c r="S24" i="4"/>
  <c r="S25" i="4"/>
  <c r="S26" i="4"/>
  <c r="S27" i="4"/>
  <c r="S28" i="4"/>
  <c r="S29" i="4"/>
  <c r="S30" i="4"/>
  <c r="S31" i="4"/>
  <c r="S32" i="4"/>
  <c r="S33" i="4"/>
  <c r="S34" i="4"/>
  <c r="S35" i="4"/>
  <c r="S36" i="4"/>
  <c r="S37" i="4"/>
  <c r="S38" i="4"/>
  <c r="E50" i="4" s="1"/>
  <c r="S39" i="4"/>
  <c r="S40" i="4"/>
  <c r="S41" i="4"/>
  <c r="S42" i="4"/>
  <c r="S43" i="4"/>
  <c r="S44" i="4"/>
  <c r="W8" i="4"/>
  <c r="U8" i="4"/>
  <c r="S8" i="4"/>
  <c r="Q9" i="4"/>
  <c r="Q10" i="4"/>
  <c r="Q11" i="4"/>
  <c r="Q12" i="4"/>
  <c r="Q13" i="4"/>
  <c r="Q14" i="4"/>
  <c r="Q15" i="4"/>
  <c r="Q16" i="4"/>
  <c r="Q17" i="4"/>
  <c r="Q18" i="4"/>
  <c r="Q19" i="4"/>
  <c r="Q20" i="4"/>
  <c r="Q21" i="4"/>
  <c r="Q22" i="4"/>
  <c r="Q23" i="4"/>
  <c r="Q24" i="4"/>
  <c r="Q25" i="4"/>
  <c r="Q26" i="4"/>
  <c r="Q27" i="4"/>
  <c r="Q28" i="4"/>
  <c r="Q29" i="4"/>
  <c r="Q30" i="4"/>
  <c r="Q31" i="4"/>
  <c r="Q32" i="4"/>
  <c r="Q33" i="4"/>
  <c r="Q34" i="4"/>
  <c r="Q35" i="4"/>
  <c r="Q36" i="4"/>
  <c r="Q37" i="4"/>
  <c r="Q38" i="4"/>
  <c r="Q39" i="4"/>
  <c r="Q40" i="4"/>
  <c r="Q41" i="4"/>
  <c r="Q42" i="4"/>
  <c r="Q43" i="4"/>
  <c r="Q44" i="4"/>
  <c r="Q8" i="4"/>
  <c r="V9" i="4"/>
  <c r="V10" i="4"/>
  <c r="V11" i="4"/>
  <c r="V12" i="4"/>
  <c r="V13" i="4"/>
  <c r="V14" i="4"/>
  <c r="V15" i="4"/>
  <c r="V16" i="4"/>
  <c r="V17" i="4"/>
  <c r="V18" i="4"/>
  <c r="V19" i="4"/>
  <c r="V20" i="4"/>
  <c r="V21" i="4"/>
  <c r="V22" i="4"/>
  <c r="V23" i="4"/>
  <c r="V24" i="4"/>
  <c r="V25" i="4"/>
  <c r="V26" i="4"/>
  <c r="V27" i="4"/>
  <c r="V28" i="4"/>
  <c r="V29" i="4"/>
  <c r="V30" i="4"/>
  <c r="V31" i="4"/>
  <c r="V32" i="4"/>
  <c r="V33" i="4"/>
  <c r="V34" i="4"/>
  <c r="V35" i="4"/>
  <c r="V36" i="4"/>
  <c r="V37" i="4"/>
  <c r="V38" i="4"/>
  <c r="V39" i="4"/>
  <c r="V40" i="4"/>
  <c r="V41" i="4"/>
  <c r="V42" i="4"/>
  <c r="V43" i="4"/>
  <c r="V44" i="4"/>
  <c r="V8" i="4"/>
  <c r="R9" i="4"/>
  <c r="R10" i="4"/>
  <c r="R11" i="4"/>
  <c r="R12" i="4"/>
  <c r="R13" i="4"/>
  <c r="R14" i="4"/>
  <c r="R15" i="4"/>
  <c r="R16" i="4"/>
  <c r="R17" i="4"/>
  <c r="R18" i="4"/>
  <c r="R19" i="4"/>
  <c r="R20" i="4"/>
  <c r="R21" i="4"/>
  <c r="R22" i="4"/>
  <c r="R23" i="4"/>
  <c r="R24" i="4"/>
  <c r="R25" i="4"/>
  <c r="R26" i="4"/>
  <c r="R27" i="4"/>
  <c r="R28" i="4"/>
  <c r="R29" i="4"/>
  <c r="R30" i="4"/>
  <c r="R31" i="4"/>
  <c r="R32" i="4"/>
  <c r="R33" i="4"/>
  <c r="R34" i="4"/>
  <c r="R35" i="4"/>
  <c r="R36" i="4"/>
  <c r="R37" i="4"/>
  <c r="R38" i="4"/>
  <c r="R39" i="4"/>
  <c r="R40" i="4"/>
  <c r="R41" i="4"/>
  <c r="R42" i="4"/>
  <c r="R43" i="4"/>
  <c r="R44" i="4"/>
  <c r="R8" i="4"/>
  <c r="T9" i="4"/>
  <c r="T10" i="4"/>
  <c r="T11" i="4"/>
  <c r="T12" i="4"/>
  <c r="T13" i="4"/>
  <c r="T14" i="4"/>
  <c r="T15" i="4"/>
  <c r="T16" i="4"/>
  <c r="T17" i="4"/>
  <c r="T18" i="4"/>
  <c r="T19" i="4"/>
  <c r="T20" i="4"/>
  <c r="T21" i="4"/>
  <c r="T22" i="4"/>
  <c r="T23" i="4"/>
  <c r="T24" i="4"/>
  <c r="T25" i="4"/>
  <c r="T26" i="4"/>
  <c r="T27" i="4"/>
  <c r="T28" i="4"/>
  <c r="T29" i="4"/>
  <c r="T30" i="4"/>
  <c r="T31" i="4"/>
  <c r="T32" i="4"/>
  <c r="T33" i="4"/>
  <c r="T34" i="4"/>
  <c r="T35" i="4"/>
  <c r="T36" i="4"/>
  <c r="T37" i="4"/>
  <c r="T38" i="4"/>
  <c r="T39" i="4"/>
  <c r="T40" i="4"/>
  <c r="T41" i="4"/>
  <c r="T42" i="4"/>
  <c r="T43" i="4"/>
  <c r="T44" i="4"/>
  <c r="T8" i="4"/>
  <c r="P9" i="4"/>
  <c r="P10" i="4"/>
  <c r="P11" i="4"/>
  <c r="P12" i="4"/>
  <c r="P13" i="4"/>
  <c r="P14" i="4"/>
  <c r="P15" i="4"/>
  <c r="P16" i="4"/>
  <c r="P17" i="4"/>
  <c r="P18" i="4"/>
  <c r="P19" i="4"/>
  <c r="P20" i="4"/>
  <c r="P21" i="4"/>
  <c r="P22" i="4"/>
  <c r="P23" i="4"/>
  <c r="P24" i="4"/>
  <c r="P25" i="4"/>
  <c r="P26" i="4"/>
  <c r="P27" i="4"/>
  <c r="P28" i="4"/>
  <c r="P29" i="4"/>
  <c r="P30" i="4"/>
  <c r="P31" i="4"/>
  <c r="P32" i="4"/>
  <c r="P33" i="4"/>
  <c r="P34" i="4"/>
  <c r="P35" i="4"/>
  <c r="P36" i="4"/>
  <c r="P37" i="4"/>
  <c r="P38" i="4"/>
  <c r="P39" i="4"/>
  <c r="P40" i="4"/>
  <c r="P41" i="4"/>
  <c r="F53" i="4" s="1"/>
  <c r="P42" i="4"/>
  <c r="P43" i="4"/>
  <c r="P44" i="4"/>
  <c r="P8" i="4"/>
  <c r="D43" i="4"/>
  <c r="D44" i="4" s="1"/>
  <c r="E43" i="4"/>
  <c r="E44" i="4" s="1"/>
  <c r="F43" i="4"/>
  <c r="F44" i="4" s="1"/>
  <c r="G43" i="4"/>
  <c r="G44" i="4" s="1"/>
  <c r="H43" i="4"/>
  <c r="H44" i="4" s="1"/>
  <c r="I43" i="4"/>
  <c r="I44" i="4" s="1"/>
  <c r="J43" i="4"/>
  <c r="J44" i="4" s="1"/>
  <c r="C43" i="4"/>
  <c r="E52" i="4" l="1"/>
  <c r="H50" i="4"/>
  <c r="E51" i="4"/>
  <c r="C51" i="4"/>
  <c r="E55" i="4"/>
  <c r="D50" i="4"/>
  <c r="G53" i="4"/>
  <c r="G52" i="4"/>
  <c r="E53" i="4"/>
  <c r="F52" i="4"/>
  <c r="G51" i="4"/>
  <c r="F54" i="4"/>
  <c r="F50" i="4"/>
  <c r="C54" i="4"/>
  <c r="D51" i="4"/>
  <c r="G54" i="4"/>
  <c r="C53" i="4"/>
  <c r="C50" i="4"/>
  <c r="H53" i="4"/>
  <c r="H51" i="4"/>
  <c r="G50" i="4"/>
  <c r="D55" i="4"/>
  <c r="C55" i="4"/>
  <c r="D52" i="4"/>
  <c r="H55" i="4"/>
  <c r="D53" i="4"/>
  <c r="G55" i="4"/>
  <c r="E54" i="4"/>
  <c r="F55" i="4"/>
  <c r="D54" i="4"/>
  <c r="H52" i="4"/>
  <c r="F51" i="4"/>
  <c r="C44" i="4"/>
  <c r="K8" i="3"/>
  <c r="L8" i="3"/>
  <c r="M8" i="3"/>
  <c r="K9" i="3"/>
  <c r="L9" i="3"/>
  <c r="M9" i="3"/>
  <c r="K10" i="3"/>
  <c r="L10" i="3"/>
  <c r="M10" i="3"/>
  <c r="K11" i="3"/>
  <c r="L11" i="3"/>
  <c r="M11" i="3"/>
  <c r="K12" i="3"/>
  <c r="L12" i="3"/>
  <c r="M12" i="3"/>
  <c r="K13" i="3"/>
  <c r="L13" i="3"/>
  <c r="M13" i="3"/>
  <c r="K14" i="3"/>
  <c r="L14" i="3"/>
  <c r="M14" i="3"/>
  <c r="K15" i="3"/>
  <c r="L15" i="3"/>
  <c r="M15" i="3"/>
  <c r="K16" i="3"/>
  <c r="L16" i="3"/>
  <c r="M16" i="3"/>
  <c r="K17" i="3"/>
  <c r="L17" i="3"/>
  <c r="M17" i="3"/>
  <c r="K18" i="3"/>
  <c r="L18" i="3"/>
  <c r="M18" i="3"/>
  <c r="K19" i="3"/>
  <c r="L19" i="3"/>
  <c r="M19" i="3"/>
  <c r="K20" i="3"/>
  <c r="L20" i="3"/>
  <c r="M20" i="3"/>
  <c r="K21" i="3"/>
  <c r="L21" i="3"/>
  <c r="M21" i="3"/>
  <c r="K22" i="3"/>
  <c r="L22" i="3"/>
  <c r="M22" i="3"/>
  <c r="K23" i="3"/>
  <c r="L23" i="3"/>
  <c r="M23" i="3"/>
  <c r="K24" i="3"/>
  <c r="L24" i="3"/>
  <c r="M24" i="3"/>
  <c r="K25" i="3"/>
  <c r="L25" i="3"/>
  <c r="M25" i="3"/>
  <c r="K26" i="3"/>
  <c r="L26" i="3"/>
  <c r="M26" i="3"/>
  <c r="K27" i="3"/>
  <c r="L27" i="3"/>
  <c r="M27" i="3"/>
  <c r="K28" i="3"/>
  <c r="L28" i="3"/>
  <c r="M28" i="3"/>
  <c r="K29" i="3"/>
  <c r="L29" i="3"/>
  <c r="M29" i="3"/>
  <c r="K30" i="3"/>
  <c r="L30" i="3"/>
  <c r="M30" i="3"/>
  <c r="K31" i="3"/>
  <c r="L31" i="3"/>
  <c r="M31" i="3"/>
  <c r="K32" i="3"/>
  <c r="L32" i="3"/>
  <c r="M32" i="3"/>
  <c r="K33" i="3"/>
  <c r="L33" i="3"/>
  <c r="M33" i="3"/>
  <c r="K34" i="3"/>
  <c r="L34" i="3"/>
  <c r="M34" i="3"/>
  <c r="K35" i="3"/>
  <c r="L35" i="3"/>
  <c r="M35" i="3"/>
  <c r="K36" i="3"/>
  <c r="L36" i="3"/>
  <c r="M36" i="3"/>
  <c r="K37" i="3"/>
  <c r="L37" i="3"/>
  <c r="M37" i="3"/>
  <c r="K38" i="3"/>
  <c r="L38" i="3"/>
  <c r="M38" i="3"/>
  <c r="K39" i="3"/>
  <c r="L39" i="3"/>
  <c r="M39" i="3"/>
  <c r="K40" i="3"/>
  <c r="L40" i="3"/>
  <c r="M40" i="3"/>
  <c r="K41" i="3"/>
  <c r="L41" i="3"/>
  <c r="M41" i="3"/>
  <c r="K42" i="3"/>
  <c r="L42" i="3"/>
  <c r="M42" i="3"/>
  <c r="K43" i="3"/>
  <c r="L43" i="3"/>
  <c r="M43" i="3"/>
  <c r="M7" i="3"/>
  <c r="L7" i="3"/>
  <c r="K7" i="3"/>
  <c r="G56" i="4" l="1"/>
  <c r="H56" i="4"/>
  <c r="C56" i="4"/>
  <c r="D56" i="4"/>
  <c r="E56" i="4"/>
  <c r="F56" i="4"/>
</calcChain>
</file>

<file path=xl/sharedStrings.xml><?xml version="1.0" encoding="utf-8"?>
<sst xmlns="http://schemas.openxmlformats.org/spreadsheetml/2006/main" count="177" uniqueCount="43">
  <si>
    <t>NOTE: low prices correspond to high energy demand case (high econ-demo growth). High prices correspond to low energy demand case (low econ-demo growth)</t>
  </si>
  <si>
    <t>PG&amp;E</t>
  </si>
  <si>
    <t>SMUD</t>
  </si>
  <si>
    <t>SCE</t>
  </si>
  <si>
    <t>LADWP</t>
  </si>
  <si>
    <t>SDG&amp;E</t>
  </si>
  <si>
    <t>IID</t>
  </si>
  <si>
    <t>BUGL</t>
  </si>
  <si>
    <t>PASD</t>
  </si>
  <si>
    <t>YEAR</t>
  </si>
  <si>
    <t>Low Prices</t>
  </si>
  <si>
    <t>Mid Prices</t>
  </si>
  <si>
    <t>High Prices</t>
  </si>
  <si>
    <t xml:space="preserve">LADWP </t>
  </si>
  <si>
    <t xml:space="preserve">PASD </t>
  </si>
  <si>
    <t xml:space="preserve">PGE </t>
  </si>
  <si>
    <t xml:space="preserve">SCE </t>
  </si>
  <si>
    <t xml:space="preserve">SDGE </t>
  </si>
  <si>
    <t xml:space="preserve">SMUD </t>
  </si>
  <si>
    <t>OTHER</t>
  </si>
  <si>
    <t>SCG</t>
  </si>
  <si>
    <t>Residential Natural Gas Prices for 2015 Revised Forecast in cents/therm (1977$)</t>
  </si>
  <si>
    <t>Commercial Gas Prices for 2015 CED Revised Forecast $/MMBTU (2014$)</t>
  </si>
  <si>
    <t>REVISED CED 2015 INDUSTRIAL GAS RATES (2005$ per therm)</t>
  </si>
  <si>
    <t>Res</t>
  </si>
  <si>
    <t>Com</t>
  </si>
  <si>
    <t>SoCalGas</t>
  </si>
  <si>
    <t>Other</t>
  </si>
  <si>
    <t>Demand Forecast from 2013 IEPR</t>
  </si>
  <si>
    <t>see 2015 IEPR Revised NG Price Forecast v0.2a.xlsx</t>
  </si>
  <si>
    <t>emailed from Angela Tanghetti to Zach Ming 4/8/2016</t>
  </si>
  <si>
    <t>1977 Deflator</t>
  </si>
  <si>
    <t>2014 Deflator</t>
  </si>
  <si>
    <t>CPI Deflators from CPUC</t>
  </si>
  <si>
    <t>see GDP&amp;Deflator_July2015.xlsx</t>
  </si>
  <si>
    <t>Mid Price Forecast ($/MMBtu nominal)</t>
  </si>
  <si>
    <t>Low Price Forecast ($/MMBtu nominal)</t>
  </si>
  <si>
    <t>MMBtu per Therm</t>
  </si>
  <si>
    <t>Weighted Average Price Forecast for TDV Model</t>
  </si>
  <si>
    <t>Mid</t>
  </si>
  <si>
    <t>Low</t>
  </si>
  <si>
    <t>High Price Forecast ($/MMBtu nominal)</t>
  </si>
  <si>
    <t>High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</si>
</sst>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0.000"/>
    <numFmt numFmtId="166" formatCode="_(* #,##0_);_(* \(#,##0\);_(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name val="Arial"/>
      <family val="2"/>
    </font>
    <font>
      <b/>
      <sz val="14"/>
      <color indexed="10"/>
      <name val="Calibri"/>
      <family val="2"/>
    </font>
    <font>
      <b/>
      <sz val="11"/>
      <color indexed="8"/>
      <name val="Calibri"/>
      <family val="2"/>
    </font>
    <font>
      <b/>
      <sz val="14"/>
      <color indexed="8"/>
      <name val="Calibri"/>
      <family val="2"/>
    </font>
    <font>
      <sz val="10"/>
      <color indexed="12"/>
      <name val="Arial"/>
      <family val="2"/>
    </font>
    <font>
      <sz val="14"/>
      <color indexed="12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1"/>
      <color rgb="FF0070C0"/>
      <name val="Calibri"/>
      <family val="2"/>
      <scheme val="minor"/>
    </font>
    <font>
      <sz val="10"/>
      <name val="Arial"/>
      <family val="2"/>
    </font>
    <font>
      <i/>
      <sz val="11"/>
      <color theme="1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0" tint="-0.34998626667073579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6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</fills>
  <borders count="12">
    <border>
      <left/>
      <right/>
      <top/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0" fontId="8" fillId="0" borderId="0"/>
    <xf numFmtId="0" fontId="10" fillId="0" borderId="0">
      <alignment vertical="top"/>
    </xf>
    <xf numFmtId="0" fontId="13" fillId="0" borderId="0"/>
    <xf numFmtId="43" fontId="1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73">
    <xf numFmtId="0" fontId="0" fillId="0" borderId="0" xfId="0"/>
    <xf numFmtId="0" fontId="3" fillId="0" borderId="0" xfId="0" applyFont="1"/>
    <xf numFmtId="0" fontId="2" fillId="0" borderId="0" xfId="0" applyFont="1"/>
    <xf numFmtId="0" fontId="0" fillId="0" borderId="1" xfId="0" applyBorder="1"/>
    <xf numFmtId="0" fontId="4" fillId="0" borderId="5" xfId="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0" fontId="0" fillId="0" borderId="0" xfId="0" applyBorder="1"/>
    <xf numFmtId="0" fontId="4" fillId="0" borderId="9" xfId="0" applyFont="1" applyBorder="1" applyAlignment="1">
      <alignment horizontal="center"/>
    </xf>
    <xf numFmtId="2" fontId="0" fillId="0" borderId="10" xfId="0" applyNumberFormat="1" applyBorder="1" applyAlignment="1">
      <alignment horizontal="center"/>
    </xf>
    <xf numFmtId="2" fontId="0" fillId="0" borderId="11" xfId="0" applyNumberFormat="1" applyBorder="1" applyAlignment="1">
      <alignment horizontal="center"/>
    </xf>
    <xf numFmtId="2" fontId="0" fillId="0" borderId="0" xfId="0" applyNumberFormat="1"/>
    <xf numFmtId="164" fontId="0" fillId="0" borderId="0" xfId="0" applyNumberFormat="1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6" fillId="0" borderId="0" xfId="0" applyFont="1"/>
    <xf numFmtId="0" fontId="0" fillId="0" borderId="6" xfId="0" applyBorder="1"/>
    <xf numFmtId="2" fontId="0" fillId="0" borderId="0" xfId="0" applyNumberFormat="1" applyBorder="1" applyAlignment="1">
      <alignment horizontal="center"/>
    </xf>
    <xf numFmtId="0" fontId="9" fillId="0" borderId="0" xfId="1" applyFont="1"/>
    <xf numFmtId="0" fontId="11" fillId="0" borderId="0" xfId="2" applyFont="1">
      <alignment vertical="top"/>
    </xf>
    <xf numFmtId="0" fontId="10" fillId="0" borderId="0" xfId="2">
      <alignment vertical="top"/>
    </xf>
    <xf numFmtId="0" fontId="12" fillId="0" borderId="0" xfId="0" applyFont="1"/>
    <xf numFmtId="2" fontId="14" fillId="0" borderId="6" xfId="0" applyNumberFormat="1" applyFont="1" applyBorder="1" applyAlignment="1">
      <alignment horizontal="center"/>
    </xf>
    <xf numFmtId="2" fontId="14" fillId="0" borderId="7" xfId="0" applyNumberFormat="1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2" fontId="0" fillId="0" borderId="0" xfId="0" applyNumberFormat="1" applyBorder="1"/>
    <xf numFmtId="164" fontId="0" fillId="0" borderId="0" xfId="0" applyNumberFormat="1" applyBorder="1"/>
    <xf numFmtId="0" fontId="0" fillId="0" borderId="7" xfId="0" applyBorder="1"/>
    <xf numFmtId="2" fontId="15" fillId="0" borderId="6" xfId="0" applyNumberFormat="1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2" fontId="0" fillId="0" borderId="6" xfId="0" applyNumberFormat="1" applyFill="1" applyBorder="1" applyAlignment="1">
      <alignment horizontal="center"/>
    </xf>
    <xf numFmtId="2" fontId="0" fillId="0" borderId="7" xfId="0" applyNumberFormat="1" applyFill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2" fontId="17" fillId="0" borderId="6" xfId="0" applyNumberFormat="1" applyFont="1" applyBorder="1" applyAlignment="1">
      <alignment horizontal="center"/>
    </xf>
    <xf numFmtId="2" fontId="17" fillId="0" borderId="7" xfId="0" applyNumberFormat="1" applyFont="1" applyBorder="1" applyAlignment="1">
      <alignment horizontal="center"/>
    </xf>
    <xf numFmtId="0" fontId="16" fillId="0" borderId="8" xfId="2" applyFont="1" applyBorder="1" applyAlignment="1">
      <alignment horizontal="center" vertical="top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2" fontId="17" fillId="0" borderId="6" xfId="2" applyNumberFormat="1" applyFont="1" applyBorder="1" applyAlignment="1">
      <alignment horizontal="center" vertical="top"/>
    </xf>
    <xf numFmtId="2" fontId="17" fillId="0" borderId="7" xfId="2" applyNumberFormat="1" applyFont="1" applyBorder="1" applyAlignment="1">
      <alignment horizontal="center" vertical="top"/>
    </xf>
    <xf numFmtId="0" fontId="16" fillId="0" borderId="8" xfId="2" applyFont="1" applyFill="1" applyBorder="1" applyAlignment="1">
      <alignment horizontal="center" vertical="top"/>
    </xf>
    <xf numFmtId="0" fontId="16" fillId="0" borderId="9" xfId="2" applyFont="1" applyFill="1" applyBorder="1" applyAlignment="1">
      <alignment horizontal="center" vertical="top"/>
    </xf>
    <xf numFmtId="2" fontId="17" fillId="0" borderId="10" xfId="2" applyNumberFormat="1" applyFont="1" applyBorder="1" applyAlignment="1">
      <alignment horizontal="center" vertical="top"/>
    </xf>
    <xf numFmtId="0" fontId="16" fillId="0" borderId="5" xfId="2" applyFont="1" applyBorder="1" applyAlignment="1">
      <alignment horizontal="center" vertical="top"/>
    </xf>
    <xf numFmtId="0" fontId="17" fillId="0" borderId="1" xfId="2" applyFont="1" applyBorder="1">
      <alignment vertical="top"/>
    </xf>
    <xf numFmtId="2" fontId="17" fillId="0" borderId="11" xfId="2" applyNumberFormat="1" applyFont="1" applyBorder="1" applyAlignment="1">
      <alignment horizontal="center" vertical="top"/>
    </xf>
    <xf numFmtId="2" fontId="18" fillId="0" borderId="6" xfId="0" applyNumberFormat="1" applyFont="1" applyFill="1" applyBorder="1" applyAlignment="1">
      <alignment horizontal="center"/>
    </xf>
    <xf numFmtId="2" fontId="18" fillId="0" borderId="7" xfId="0" applyNumberFormat="1" applyFont="1" applyFill="1" applyBorder="1" applyAlignment="1">
      <alignment horizontal="center"/>
    </xf>
    <xf numFmtId="2" fontId="18" fillId="0" borderId="10" xfId="0" applyNumberFormat="1" applyFont="1" applyBorder="1" applyAlignment="1">
      <alignment horizontal="center"/>
    </xf>
    <xf numFmtId="2" fontId="18" fillId="0" borderId="11" xfId="0" applyNumberFormat="1" applyFont="1" applyBorder="1" applyAlignment="1">
      <alignment horizont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16" fillId="0" borderId="2" xfId="2" applyFont="1" applyBorder="1" applyAlignment="1">
      <alignment horizontal="center" vertical="top"/>
    </xf>
    <xf numFmtId="0" fontId="16" fillId="0" borderId="3" xfId="2" applyFont="1" applyBorder="1" applyAlignment="1">
      <alignment horizontal="center" vertical="top"/>
    </xf>
    <xf numFmtId="0" fontId="16" fillId="0" borderId="4" xfId="2" applyFont="1" applyBorder="1" applyAlignment="1">
      <alignment horizontal="center" vertical="top"/>
    </xf>
    <xf numFmtId="166" fontId="0" fillId="0" borderId="0" xfId="6" applyNumberFormat="1" applyFont="1"/>
    <xf numFmtId="0" fontId="14" fillId="0" borderId="0" xfId="0" applyFont="1"/>
    <xf numFmtId="43" fontId="0" fillId="0" borderId="0" xfId="0" applyNumberFormat="1"/>
    <xf numFmtId="0" fontId="19" fillId="2" borderId="0" xfId="0" applyFont="1" applyFill="1"/>
    <xf numFmtId="0" fontId="19" fillId="3" borderId="0" xfId="0" applyFont="1" applyFill="1"/>
    <xf numFmtId="0" fontId="20" fillId="0" borderId="0" xfId="0" applyFont="1"/>
  </cellXfs>
  <cellStyles count="7">
    <cellStyle name="Comma" xfId="6" builtinId="3"/>
    <cellStyle name="Comma 2" xfId="4"/>
    <cellStyle name="Normal" xfId="0" builtinId="0"/>
    <cellStyle name="Normal 2" xfId="3"/>
    <cellStyle name="Normal 2 2" xfId="1"/>
    <cellStyle name="Normal 3" xfId="5"/>
    <cellStyle name="Normal_GasPrices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Forecast!$C$48:$C$49</c:f>
              <c:strCache>
                <c:ptCount val="1"/>
                <c:pt idx="0">
                  <c:v>Low Res</c:v>
                </c:pt>
              </c:strCache>
            </c:strRef>
          </c:tx>
          <c:spPr>
            <a:ln>
              <a:solidFill>
                <a:schemeClr val="accent3"/>
              </a:solidFill>
              <a:prstDash val="sysDash"/>
            </a:ln>
          </c:spPr>
          <c:marker>
            <c:symbol val="none"/>
          </c:marker>
          <c:xVal>
            <c:numRef>
              <c:f>Forecast!$B$50:$B$56</c:f>
              <c:numCache>
                <c:formatCode>General</c:formatCode>
                <c:ptCount val="7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</c:numCache>
            </c:numRef>
          </c:xVal>
          <c:yVal>
            <c:numRef>
              <c:f>Forecast!$C$50:$C$56</c:f>
              <c:numCache>
                <c:formatCode>_(* #,##0.00_);_(* \(#,##0.00\);_(* "-"??_);_(@_)</c:formatCode>
                <c:ptCount val="7"/>
                <c:pt idx="0">
                  <c:v>15.883110098456273</c:v>
                </c:pt>
                <c:pt idx="1">
                  <c:v>16.592136960770386</c:v>
                </c:pt>
                <c:pt idx="2">
                  <c:v>16.842624426624514</c:v>
                </c:pt>
                <c:pt idx="3">
                  <c:v>17.321012944085435</c:v>
                </c:pt>
                <c:pt idx="4">
                  <c:v>17.80900641810732</c:v>
                </c:pt>
                <c:pt idx="5">
                  <c:v>18.241446383079829</c:v>
                </c:pt>
                <c:pt idx="6">
                  <c:v>18.727631353449773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Forecast!$D$48:$D$49</c:f>
              <c:strCache>
                <c:ptCount val="1"/>
                <c:pt idx="0">
                  <c:v>Low Com</c:v>
                </c:pt>
              </c:strCache>
            </c:strRef>
          </c:tx>
          <c:spPr>
            <a:ln>
              <a:solidFill>
                <a:schemeClr val="accent1"/>
              </a:solidFill>
              <a:prstDash val="sysDash"/>
            </a:ln>
          </c:spPr>
          <c:marker>
            <c:symbol val="none"/>
          </c:marker>
          <c:xVal>
            <c:numRef>
              <c:f>Forecast!$B$50:$B$56</c:f>
              <c:numCache>
                <c:formatCode>General</c:formatCode>
                <c:ptCount val="7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</c:numCache>
            </c:numRef>
          </c:xVal>
          <c:yVal>
            <c:numRef>
              <c:f>Forecast!$D$50:$D$56</c:f>
              <c:numCache>
                <c:formatCode>_(* #,##0.00_);_(* \(#,##0.00\);_(* "-"??_);_(@_)</c:formatCode>
                <c:ptCount val="7"/>
                <c:pt idx="0">
                  <c:v>14.046504456707476</c:v>
                </c:pt>
                <c:pt idx="1">
                  <c:v>14.660673359875934</c:v>
                </c:pt>
                <c:pt idx="2">
                  <c:v>14.871739804842194</c:v>
                </c:pt>
                <c:pt idx="3">
                  <c:v>15.281545320477727</c:v>
                </c:pt>
                <c:pt idx="4">
                  <c:v>15.700690212713194</c:v>
                </c:pt>
                <c:pt idx="5">
                  <c:v>16.070353993847505</c:v>
                </c:pt>
                <c:pt idx="6">
                  <c:v>16.48738528362102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Forecast!$E$48:$E$49</c:f>
              <c:strCache>
                <c:ptCount val="1"/>
                <c:pt idx="0">
                  <c:v>Mid Res</c:v>
                </c:pt>
              </c:strCache>
            </c:strRef>
          </c:tx>
          <c:spPr>
            <a:ln>
              <a:solidFill>
                <a:schemeClr val="accent3"/>
              </a:solidFill>
            </a:ln>
          </c:spPr>
          <c:marker>
            <c:symbol val="none"/>
          </c:marker>
          <c:xVal>
            <c:numRef>
              <c:f>Forecast!$B$50:$B$56</c:f>
              <c:numCache>
                <c:formatCode>General</c:formatCode>
                <c:ptCount val="7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</c:numCache>
            </c:numRef>
          </c:xVal>
          <c:yVal>
            <c:numRef>
              <c:f>Forecast!$E$50:$E$56</c:f>
              <c:numCache>
                <c:formatCode>_(* #,##0.00_);_(* \(#,##0.00\);_(* "-"??_);_(@_)</c:formatCode>
                <c:ptCount val="7"/>
                <c:pt idx="0">
                  <c:v>17.906171425515048</c:v>
                </c:pt>
                <c:pt idx="1">
                  <c:v>18.458278378685161</c:v>
                </c:pt>
                <c:pt idx="2">
                  <c:v>19.016361153659069</c:v>
                </c:pt>
                <c:pt idx="3">
                  <c:v>19.553780286765825</c:v>
                </c:pt>
                <c:pt idx="4">
                  <c:v>20.102312695629433</c:v>
                </c:pt>
                <c:pt idx="5">
                  <c:v>20.656827096512142</c:v>
                </c:pt>
                <c:pt idx="6">
                  <c:v>21.288032840410565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Forecast!$F$48:$F$49</c:f>
              <c:strCache>
                <c:ptCount val="1"/>
                <c:pt idx="0">
                  <c:v>Mid Com</c:v>
                </c:pt>
              </c:strCache>
            </c:strRef>
          </c:tx>
          <c:spPr>
            <a:ln>
              <a:solidFill>
                <a:schemeClr val="accent1"/>
              </a:solidFill>
            </a:ln>
          </c:spPr>
          <c:marker>
            <c:symbol val="none"/>
          </c:marker>
          <c:xVal>
            <c:numRef>
              <c:f>Forecast!$B$50:$B$56</c:f>
              <c:numCache>
                <c:formatCode>General</c:formatCode>
                <c:ptCount val="7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</c:numCache>
            </c:numRef>
          </c:xVal>
          <c:yVal>
            <c:numRef>
              <c:f>Forecast!$F$50:$F$56</c:f>
              <c:numCache>
                <c:formatCode>_(* #,##0.00_);_(* \(#,##0.00\);_(* "-"??_);_(@_)</c:formatCode>
                <c:ptCount val="7"/>
                <c:pt idx="0">
                  <c:v>15.817636090311394</c:v>
                </c:pt>
                <c:pt idx="1">
                  <c:v>16.293409048183118</c:v>
                </c:pt>
                <c:pt idx="2">
                  <c:v>16.77343391425752</c:v>
                </c:pt>
                <c:pt idx="3">
                  <c:v>17.235073756027699</c:v>
                </c:pt>
                <c:pt idx="4">
                  <c:v>17.706040548288986</c:v>
                </c:pt>
                <c:pt idx="5">
                  <c:v>18.183262019027016</c:v>
                </c:pt>
                <c:pt idx="6">
                  <c:v>18.726189751487933</c:v>
                </c:pt>
              </c:numCache>
            </c:numRef>
          </c:yVal>
          <c:smooth val="0"/>
        </c:ser>
        <c:ser>
          <c:idx val="4"/>
          <c:order val="4"/>
          <c:tx>
            <c:strRef>
              <c:f>Forecast!$G$48:$G$49</c:f>
              <c:strCache>
                <c:ptCount val="1"/>
                <c:pt idx="0">
                  <c:v>High Res</c:v>
                </c:pt>
              </c:strCache>
            </c:strRef>
          </c:tx>
          <c:spPr>
            <a:ln>
              <a:solidFill>
                <a:schemeClr val="accent3"/>
              </a:solidFill>
              <a:prstDash val="sysDot"/>
            </a:ln>
          </c:spPr>
          <c:marker>
            <c:symbol val="none"/>
          </c:marker>
          <c:xVal>
            <c:numRef>
              <c:f>Forecast!$B$50:$B$56</c:f>
              <c:numCache>
                <c:formatCode>General</c:formatCode>
                <c:ptCount val="7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</c:numCache>
            </c:numRef>
          </c:xVal>
          <c:yVal>
            <c:numRef>
              <c:f>Forecast!$G$50:$G$56</c:f>
              <c:numCache>
                <c:formatCode>_(* #,##0.00_);_(* \(#,##0.00\);_(* "-"??_);_(@_)</c:formatCode>
                <c:ptCount val="7"/>
                <c:pt idx="0">
                  <c:v>18.945116269918039</c:v>
                </c:pt>
                <c:pt idx="1">
                  <c:v>19.521661980232565</c:v>
                </c:pt>
                <c:pt idx="2">
                  <c:v>20.184142539542908</c:v>
                </c:pt>
                <c:pt idx="3">
                  <c:v>20.8383256532899</c:v>
                </c:pt>
                <c:pt idx="4">
                  <c:v>21.483956697987541</c:v>
                </c:pt>
                <c:pt idx="5">
                  <c:v>22.171305249209773</c:v>
                </c:pt>
                <c:pt idx="6">
                  <c:v>22.812042359910414</c:v>
                </c:pt>
              </c:numCache>
            </c:numRef>
          </c:yVal>
          <c:smooth val="0"/>
        </c:ser>
        <c:ser>
          <c:idx val="5"/>
          <c:order val="5"/>
          <c:tx>
            <c:strRef>
              <c:f>Forecast!$H$48:$H$49</c:f>
              <c:strCache>
                <c:ptCount val="1"/>
                <c:pt idx="0">
                  <c:v>High Com</c:v>
                </c:pt>
              </c:strCache>
            </c:strRef>
          </c:tx>
          <c:spPr>
            <a:ln>
              <a:solidFill>
                <a:schemeClr val="accent1"/>
              </a:solidFill>
              <a:prstDash val="sysDot"/>
            </a:ln>
          </c:spPr>
          <c:marker>
            <c:symbol val="none"/>
          </c:marker>
          <c:xVal>
            <c:numRef>
              <c:f>Forecast!$B$50:$B$56</c:f>
              <c:numCache>
                <c:formatCode>General</c:formatCode>
                <c:ptCount val="7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</c:numCache>
            </c:numRef>
          </c:xVal>
          <c:yVal>
            <c:numRef>
              <c:f>Forecast!$H$50:$H$56</c:f>
              <c:numCache>
                <c:formatCode>_(* #,##0.00_);_(* \(#,##0.00\);_(* "-"??_);_(@_)</c:formatCode>
                <c:ptCount val="7"/>
                <c:pt idx="0">
                  <c:v>16.724721921567379</c:v>
                </c:pt>
                <c:pt idx="1">
                  <c:v>17.218490453343346</c:v>
                </c:pt>
                <c:pt idx="2">
                  <c:v>17.791120226309044</c:v>
                </c:pt>
                <c:pt idx="3">
                  <c:v>18.355233714200651</c:v>
                </c:pt>
                <c:pt idx="4">
                  <c:v>18.912793373412871</c:v>
                </c:pt>
                <c:pt idx="5">
                  <c:v>19.504965819329808</c:v>
                </c:pt>
                <c:pt idx="6">
                  <c:v>20.057805792155932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43976192"/>
        <c:axId val="343973888"/>
      </c:scatterChart>
      <c:valAx>
        <c:axId val="343976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343973888"/>
        <c:crosses val="autoZero"/>
        <c:crossBetween val="midCat"/>
      </c:valAx>
      <c:valAx>
        <c:axId val="343973888"/>
        <c:scaling>
          <c:orientation val="minMax"/>
        </c:scaling>
        <c:delete val="0"/>
        <c:axPos val="l"/>
        <c:majorGridlines/>
        <c:numFmt formatCode="_(* #,##0.00_);_(* \(#,##0.00\);_(* &quot;-&quot;??_);_(@_)" sourceLinked="1"/>
        <c:majorTickMark val="out"/>
        <c:minorTickMark val="none"/>
        <c:tickLblPos val="nextTo"/>
        <c:crossAx val="343976192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123264</xdr:colOff>
      <xdr:row>47</xdr:row>
      <xdr:rowOff>11206</xdr:rowOff>
    </xdr:from>
    <xdr:to>
      <xdr:col>21</xdr:col>
      <xdr:colOff>493060</xdr:colOff>
      <xdr:row>66</xdr:row>
      <xdr:rowOff>43702</xdr:rowOff>
    </xdr:to>
    <xdr:graphicFrame macro="">
      <xdr:nvGraphicFramePr>
        <xdr:cNvPr id="13" name="Chart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New E3 Colors">
  <a:themeElements>
    <a:clrScheme name="E3">
      <a:dk1>
        <a:sysClr val="windowText" lastClr="000000"/>
      </a:dk1>
      <a:lt1>
        <a:sysClr val="window" lastClr="FFFFFF"/>
      </a:lt1>
      <a:dk2>
        <a:srgbClr val="315361"/>
      </a:dk2>
      <a:lt2>
        <a:srgbClr val="EEECE1"/>
      </a:lt2>
      <a:accent1>
        <a:srgbClr val="034E6E"/>
      </a:accent1>
      <a:accent2>
        <a:srgbClr val="AF7E00"/>
      </a:accent2>
      <a:accent3>
        <a:srgbClr val="AF2200"/>
      </a:accent3>
      <a:accent4>
        <a:srgbClr val="007E33"/>
      </a:accent4>
      <a:accent5>
        <a:srgbClr val="AF5D00"/>
      </a:accent5>
      <a:accent6>
        <a:srgbClr val="0A1978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7"/>
  <sheetViews>
    <sheetView workbookViewId="0">
      <selection activeCell="A24" sqref="A24"/>
    </sheetView>
  </sheetViews>
  <sheetFormatPr defaultRowHeight="15" x14ac:dyDescent="0.25"/>
  <cols>
    <col min="2" max="25" width="10.140625" customWidth="1"/>
  </cols>
  <sheetData>
    <row r="1" spans="1:25" ht="18.75" x14ac:dyDescent="0.3">
      <c r="A1" s="1" t="s">
        <v>21</v>
      </c>
    </row>
    <row r="3" spans="1:25" x14ac:dyDescent="0.25">
      <c r="A3" s="2" t="s">
        <v>0</v>
      </c>
    </row>
    <row r="4" spans="1:25" ht="15.75" thickBot="1" x14ac:dyDescent="0.3"/>
    <row r="5" spans="1:25" ht="16.5" thickTop="1" thickBot="1" x14ac:dyDescent="0.3">
      <c r="A5" s="3"/>
      <c r="B5" s="57" t="s">
        <v>1</v>
      </c>
      <c r="C5" s="58"/>
      <c r="D5" s="58"/>
      <c r="E5" s="58" t="s">
        <v>2</v>
      </c>
      <c r="F5" s="58"/>
      <c r="G5" s="58"/>
      <c r="H5" s="59" t="s">
        <v>3</v>
      </c>
      <c r="I5" s="59"/>
      <c r="J5" s="59"/>
      <c r="K5" s="59" t="s">
        <v>4</v>
      </c>
      <c r="L5" s="59"/>
      <c r="M5" s="59"/>
      <c r="N5" s="59" t="s">
        <v>5</v>
      </c>
      <c r="O5" s="59"/>
      <c r="P5" s="59"/>
      <c r="Q5" s="55" t="s">
        <v>6</v>
      </c>
      <c r="R5" s="55"/>
      <c r="S5" s="55"/>
      <c r="T5" s="55" t="s">
        <v>7</v>
      </c>
      <c r="U5" s="55"/>
      <c r="V5" s="55"/>
      <c r="W5" s="55" t="s">
        <v>8</v>
      </c>
      <c r="X5" s="55"/>
      <c r="Y5" s="56"/>
    </row>
    <row r="6" spans="1:25" ht="26.25" thickTop="1" x14ac:dyDescent="0.25">
      <c r="A6" s="4" t="s">
        <v>9</v>
      </c>
      <c r="B6" s="5" t="s">
        <v>10</v>
      </c>
      <c r="C6" s="5" t="s">
        <v>11</v>
      </c>
      <c r="D6" s="5" t="s">
        <v>12</v>
      </c>
      <c r="E6" s="5" t="s">
        <v>10</v>
      </c>
      <c r="F6" s="5" t="s">
        <v>11</v>
      </c>
      <c r="G6" s="5" t="s">
        <v>12</v>
      </c>
      <c r="H6" s="5" t="s">
        <v>10</v>
      </c>
      <c r="I6" s="5" t="s">
        <v>11</v>
      </c>
      <c r="J6" s="5" t="s">
        <v>12</v>
      </c>
      <c r="K6" s="5" t="s">
        <v>10</v>
      </c>
      <c r="L6" s="5" t="s">
        <v>11</v>
      </c>
      <c r="M6" s="5" t="s">
        <v>12</v>
      </c>
      <c r="N6" s="5" t="s">
        <v>10</v>
      </c>
      <c r="O6" s="5" t="s">
        <v>11</v>
      </c>
      <c r="P6" s="5" t="s">
        <v>12</v>
      </c>
      <c r="Q6" s="5" t="s">
        <v>10</v>
      </c>
      <c r="R6" s="5" t="s">
        <v>11</v>
      </c>
      <c r="S6" s="5" t="s">
        <v>12</v>
      </c>
      <c r="T6" s="5" t="s">
        <v>10</v>
      </c>
      <c r="U6" s="5" t="s">
        <v>11</v>
      </c>
      <c r="V6" s="5" t="s">
        <v>12</v>
      </c>
      <c r="W6" s="5" t="s">
        <v>10</v>
      </c>
      <c r="X6" s="5" t="s">
        <v>11</v>
      </c>
      <c r="Y6" s="6" t="s">
        <v>12</v>
      </c>
    </row>
    <row r="7" spans="1:25" x14ac:dyDescent="0.25">
      <c r="A7" s="7">
        <v>1960</v>
      </c>
      <c r="B7" s="25">
        <v>15.087999999999999</v>
      </c>
      <c r="C7" s="25">
        <v>15.087999999999999</v>
      </c>
      <c r="D7" s="25">
        <v>15.087999999999999</v>
      </c>
      <c r="E7" s="25">
        <v>15.087999999999999</v>
      </c>
      <c r="F7" s="25">
        <v>15.087999999999999</v>
      </c>
      <c r="G7" s="25">
        <v>15.087999999999999</v>
      </c>
      <c r="H7" s="31">
        <v>20.437999999999999</v>
      </c>
      <c r="I7" s="31">
        <v>20.437999999999999</v>
      </c>
      <c r="J7" s="31">
        <v>20.437999999999999</v>
      </c>
      <c r="K7" s="25">
        <v>20.437999999999999</v>
      </c>
      <c r="L7" s="25">
        <v>20.437999999999999</v>
      </c>
      <c r="M7" s="25">
        <v>20.437999999999999</v>
      </c>
      <c r="N7" s="31">
        <v>18.321999999999999</v>
      </c>
      <c r="O7" s="31">
        <v>18.321999999999999</v>
      </c>
      <c r="P7" s="31">
        <v>18.321999999999999</v>
      </c>
      <c r="Q7" s="25">
        <v>20.437999999999999</v>
      </c>
      <c r="R7" s="25">
        <v>20.437999999999999</v>
      </c>
      <c r="S7" s="25">
        <v>20.437999999999999</v>
      </c>
      <c r="T7" s="25">
        <v>20.437999999999999</v>
      </c>
      <c r="U7" s="25">
        <v>20.437999999999999</v>
      </c>
      <c r="V7" s="25">
        <v>20.437999999999999</v>
      </c>
      <c r="W7" s="25">
        <v>20.437999999999999</v>
      </c>
      <c r="X7" s="25">
        <v>20.437999999999999</v>
      </c>
      <c r="Y7" s="26">
        <v>20.437999999999999</v>
      </c>
    </row>
    <row r="8" spans="1:25" x14ac:dyDescent="0.25">
      <c r="A8" s="7">
        <v>1961</v>
      </c>
      <c r="B8" s="25">
        <v>14.843999999999999</v>
      </c>
      <c r="C8" s="25">
        <v>14.843999999999999</v>
      </c>
      <c r="D8" s="25">
        <v>14.843999999999999</v>
      </c>
      <c r="E8" s="25">
        <v>14.843999999999999</v>
      </c>
      <c r="F8" s="25">
        <v>14.843999999999999</v>
      </c>
      <c r="G8" s="25">
        <v>14.843999999999999</v>
      </c>
      <c r="H8" s="31">
        <v>20.251999999999999</v>
      </c>
      <c r="I8" s="31">
        <v>20.251999999999999</v>
      </c>
      <c r="J8" s="31">
        <v>20.251999999999999</v>
      </c>
      <c r="K8" s="25">
        <v>20.251999999999999</v>
      </c>
      <c r="L8" s="25">
        <v>20.251999999999999</v>
      </c>
      <c r="M8" s="25">
        <v>20.251999999999999</v>
      </c>
      <c r="N8" s="31">
        <v>17.998000000000001</v>
      </c>
      <c r="O8" s="31">
        <v>17.998000000000001</v>
      </c>
      <c r="P8" s="31">
        <v>17.998000000000001</v>
      </c>
      <c r="Q8" s="25">
        <v>20.251999999999999</v>
      </c>
      <c r="R8" s="25">
        <v>20.251999999999999</v>
      </c>
      <c r="S8" s="25">
        <v>20.251999999999999</v>
      </c>
      <c r="T8" s="25">
        <v>20.251999999999999</v>
      </c>
      <c r="U8" s="25">
        <v>20.251999999999999</v>
      </c>
      <c r="V8" s="25">
        <v>20.251999999999999</v>
      </c>
      <c r="W8" s="25">
        <v>20.251999999999999</v>
      </c>
      <c r="X8" s="25">
        <v>20.251999999999999</v>
      </c>
      <c r="Y8" s="26">
        <v>20.251999999999999</v>
      </c>
    </row>
    <row r="9" spans="1:25" x14ac:dyDescent="0.25">
      <c r="A9" s="7">
        <v>1962</v>
      </c>
      <c r="B9" s="25">
        <v>14.589</v>
      </c>
      <c r="C9" s="25">
        <v>14.589</v>
      </c>
      <c r="D9" s="25">
        <v>14.589</v>
      </c>
      <c r="E9" s="25">
        <v>14.589</v>
      </c>
      <c r="F9" s="25">
        <v>14.589</v>
      </c>
      <c r="G9" s="25">
        <v>14.589</v>
      </c>
      <c r="H9" s="31">
        <v>20.056000000000001</v>
      </c>
      <c r="I9" s="31">
        <v>20.056000000000001</v>
      </c>
      <c r="J9" s="31">
        <v>20.056000000000001</v>
      </c>
      <c r="K9" s="25">
        <v>20.056000000000001</v>
      </c>
      <c r="L9" s="25">
        <v>20.056000000000001</v>
      </c>
      <c r="M9" s="25">
        <v>20.056000000000001</v>
      </c>
      <c r="N9" s="31">
        <v>17.684999999999999</v>
      </c>
      <c r="O9" s="31">
        <v>17.684999999999999</v>
      </c>
      <c r="P9" s="31">
        <v>17.684999999999999</v>
      </c>
      <c r="Q9" s="25">
        <v>20.056000000000001</v>
      </c>
      <c r="R9" s="25">
        <v>20.056000000000001</v>
      </c>
      <c r="S9" s="25">
        <v>20.056000000000001</v>
      </c>
      <c r="T9" s="25">
        <v>20.056000000000001</v>
      </c>
      <c r="U9" s="25">
        <v>20.056000000000001</v>
      </c>
      <c r="V9" s="25">
        <v>20.056000000000001</v>
      </c>
      <c r="W9" s="25">
        <v>20.056000000000001</v>
      </c>
      <c r="X9" s="25">
        <v>20.056000000000001</v>
      </c>
      <c r="Y9" s="26">
        <v>20.056000000000001</v>
      </c>
    </row>
    <row r="10" spans="1:25" x14ac:dyDescent="0.25">
      <c r="A10" s="7">
        <v>1963</v>
      </c>
      <c r="B10" s="25">
        <v>14.343999999999999</v>
      </c>
      <c r="C10" s="25">
        <v>14.343999999999999</v>
      </c>
      <c r="D10" s="25">
        <v>14.343999999999999</v>
      </c>
      <c r="E10" s="25">
        <v>14.343999999999999</v>
      </c>
      <c r="F10" s="25">
        <v>14.343999999999999</v>
      </c>
      <c r="G10" s="25">
        <v>14.343999999999999</v>
      </c>
      <c r="H10" s="31">
        <v>19.87</v>
      </c>
      <c r="I10" s="31">
        <v>19.87</v>
      </c>
      <c r="J10" s="31">
        <v>19.87</v>
      </c>
      <c r="K10" s="25">
        <v>19.87</v>
      </c>
      <c r="L10" s="25">
        <v>19.87</v>
      </c>
      <c r="M10" s="25">
        <v>19.87</v>
      </c>
      <c r="N10" s="31">
        <v>17.361999999999998</v>
      </c>
      <c r="O10" s="31">
        <v>17.361999999999998</v>
      </c>
      <c r="P10" s="31">
        <v>17.361999999999998</v>
      </c>
      <c r="Q10" s="25">
        <v>19.87</v>
      </c>
      <c r="R10" s="25">
        <v>19.87</v>
      </c>
      <c r="S10" s="25">
        <v>19.87</v>
      </c>
      <c r="T10" s="25">
        <v>19.87</v>
      </c>
      <c r="U10" s="25">
        <v>19.87</v>
      </c>
      <c r="V10" s="25">
        <v>19.87</v>
      </c>
      <c r="W10" s="25">
        <v>19.87</v>
      </c>
      <c r="X10" s="25">
        <v>19.87</v>
      </c>
      <c r="Y10" s="26">
        <v>19.87</v>
      </c>
    </row>
    <row r="11" spans="1:25" x14ac:dyDescent="0.25">
      <c r="A11" s="7">
        <v>1964</v>
      </c>
      <c r="B11" s="25">
        <v>14.099</v>
      </c>
      <c r="C11" s="25">
        <v>14.099</v>
      </c>
      <c r="D11" s="25">
        <v>14.099</v>
      </c>
      <c r="E11" s="25">
        <v>14.099</v>
      </c>
      <c r="F11" s="25">
        <v>14.099</v>
      </c>
      <c r="G11" s="25">
        <v>14.099</v>
      </c>
      <c r="H11" s="31">
        <v>19.684000000000001</v>
      </c>
      <c r="I11" s="31">
        <v>19.684000000000001</v>
      </c>
      <c r="J11" s="31">
        <v>19.684000000000001</v>
      </c>
      <c r="K11" s="25">
        <v>19.684000000000001</v>
      </c>
      <c r="L11" s="25">
        <v>19.684000000000001</v>
      </c>
      <c r="M11" s="25">
        <v>19.684000000000001</v>
      </c>
      <c r="N11" s="31">
        <v>17.047999999999998</v>
      </c>
      <c r="O11" s="31">
        <v>17.047999999999998</v>
      </c>
      <c r="P11" s="31">
        <v>17.047999999999998</v>
      </c>
      <c r="Q11" s="25">
        <v>19.684000000000001</v>
      </c>
      <c r="R11" s="25">
        <v>19.684000000000001</v>
      </c>
      <c r="S11" s="25">
        <v>19.684000000000001</v>
      </c>
      <c r="T11" s="25">
        <v>19.684000000000001</v>
      </c>
      <c r="U11" s="25">
        <v>19.684000000000001</v>
      </c>
      <c r="V11" s="25">
        <v>19.684000000000001</v>
      </c>
      <c r="W11" s="25">
        <v>19.684000000000001</v>
      </c>
      <c r="X11" s="25">
        <v>19.684000000000001</v>
      </c>
      <c r="Y11" s="26">
        <v>19.684000000000001</v>
      </c>
    </row>
    <row r="12" spans="1:25" x14ac:dyDescent="0.25">
      <c r="A12" s="7">
        <v>1965</v>
      </c>
      <c r="B12" s="25">
        <v>13.853999999999999</v>
      </c>
      <c r="C12" s="25">
        <v>13.853999999999999</v>
      </c>
      <c r="D12" s="25">
        <v>13.853999999999999</v>
      </c>
      <c r="E12" s="25">
        <v>13.853999999999999</v>
      </c>
      <c r="F12" s="25">
        <v>13.853999999999999</v>
      </c>
      <c r="G12" s="25">
        <v>13.853999999999999</v>
      </c>
      <c r="H12" s="31">
        <v>19.488</v>
      </c>
      <c r="I12" s="31">
        <v>19.488</v>
      </c>
      <c r="J12" s="31">
        <v>19.488</v>
      </c>
      <c r="K12" s="25">
        <v>19.488</v>
      </c>
      <c r="L12" s="25">
        <v>19.488</v>
      </c>
      <c r="M12" s="25">
        <v>19.488</v>
      </c>
      <c r="N12" s="31">
        <v>16.725000000000001</v>
      </c>
      <c r="O12" s="31">
        <v>16.725000000000001</v>
      </c>
      <c r="P12" s="31">
        <v>16.725000000000001</v>
      </c>
      <c r="Q12" s="25">
        <v>19.488</v>
      </c>
      <c r="R12" s="25">
        <v>19.488</v>
      </c>
      <c r="S12" s="25">
        <v>19.488</v>
      </c>
      <c r="T12" s="25">
        <v>19.488</v>
      </c>
      <c r="U12" s="25">
        <v>19.488</v>
      </c>
      <c r="V12" s="25">
        <v>19.488</v>
      </c>
      <c r="W12" s="25">
        <v>19.488</v>
      </c>
      <c r="X12" s="25">
        <v>19.488</v>
      </c>
      <c r="Y12" s="26">
        <v>19.488</v>
      </c>
    </row>
    <row r="13" spans="1:25" x14ac:dyDescent="0.25">
      <c r="A13" s="7">
        <v>1966</v>
      </c>
      <c r="B13" s="25">
        <v>13.599</v>
      </c>
      <c r="C13" s="25">
        <v>13.599</v>
      </c>
      <c r="D13" s="25">
        <v>13.599</v>
      </c>
      <c r="E13" s="25">
        <v>13.599</v>
      </c>
      <c r="F13" s="25">
        <v>13.599</v>
      </c>
      <c r="G13" s="25">
        <v>13.599</v>
      </c>
      <c r="H13" s="31">
        <v>19.300999999999998</v>
      </c>
      <c r="I13" s="31">
        <v>19.300999999999998</v>
      </c>
      <c r="J13" s="31">
        <v>19.300999999999998</v>
      </c>
      <c r="K13" s="25">
        <v>19.300999999999998</v>
      </c>
      <c r="L13" s="25">
        <v>19.300999999999998</v>
      </c>
      <c r="M13" s="25">
        <v>19.300999999999998</v>
      </c>
      <c r="N13" s="31">
        <v>16.411000000000001</v>
      </c>
      <c r="O13" s="31">
        <v>16.411000000000001</v>
      </c>
      <c r="P13" s="31">
        <v>16.411000000000001</v>
      </c>
      <c r="Q13" s="25">
        <v>19.300999999999998</v>
      </c>
      <c r="R13" s="25">
        <v>19.300999999999998</v>
      </c>
      <c r="S13" s="25">
        <v>19.300999999999998</v>
      </c>
      <c r="T13" s="25">
        <v>19.300999999999998</v>
      </c>
      <c r="U13" s="25">
        <v>19.300999999999998</v>
      </c>
      <c r="V13" s="25">
        <v>19.300999999999998</v>
      </c>
      <c r="W13" s="25">
        <v>19.300999999999998</v>
      </c>
      <c r="X13" s="25">
        <v>19.300999999999998</v>
      </c>
      <c r="Y13" s="26">
        <v>19.300999999999998</v>
      </c>
    </row>
    <row r="14" spans="1:25" x14ac:dyDescent="0.25">
      <c r="A14" s="7">
        <v>1967</v>
      </c>
      <c r="B14" s="8">
        <v>13.570221254980309</v>
      </c>
      <c r="C14" s="8">
        <v>13.570221254980309</v>
      </c>
      <c r="D14" s="8">
        <v>13.570221254980309</v>
      </c>
      <c r="E14" s="8">
        <v>13.570221254980309</v>
      </c>
      <c r="F14" s="8">
        <v>13.570221254980309</v>
      </c>
      <c r="G14" s="8">
        <v>13.570221254980309</v>
      </c>
      <c r="H14" s="8">
        <v>17.422840167369841</v>
      </c>
      <c r="I14" s="8">
        <v>17.422840167369841</v>
      </c>
      <c r="J14" s="8">
        <v>17.422840167369841</v>
      </c>
      <c r="K14" s="8">
        <v>19.174905641164653</v>
      </c>
      <c r="L14" s="8">
        <v>19.174905641164653</v>
      </c>
      <c r="M14" s="8">
        <v>19.174905641164653</v>
      </c>
      <c r="N14" s="8">
        <v>21.272811231709618</v>
      </c>
      <c r="O14" s="8">
        <v>21.272811231709618</v>
      </c>
      <c r="P14" s="8">
        <v>21.272811231709618</v>
      </c>
      <c r="Q14" s="8">
        <v>21.272811231709618</v>
      </c>
      <c r="R14" s="8">
        <v>21.272811231709618</v>
      </c>
      <c r="S14" s="8">
        <v>21.272811231709618</v>
      </c>
      <c r="T14" s="8">
        <v>19.174905641164653</v>
      </c>
      <c r="U14" s="8">
        <v>19.174905641164653</v>
      </c>
      <c r="V14" s="8">
        <v>19.174905641164653</v>
      </c>
      <c r="W14" s="8">
        <v>19.174905641164653</v>
      </c>
      <c r="X14" s="8">
        <v>19.174905641164653</v>
      </c>
      <c r="Y14" s="9">
        <v>19.174905641164653</v>
      </c>
    </row>
    <row r="15" spans="1:25" x14ac:dyDescent="0.25">
      <c r="A15" s="7">
        <v>1968</v>
      </c>
      <c r="B15" s="8">
        <v>12.975432066678964</v>
      </c>
      <c r="C15" s="8">
        <v>12.975432066678964</v>
      </c>
      <c r="D15" s="8">
        <v>12.975432066678964</v>
      </c>
      <c r="E15" s="8">
        <v>12.975432066678964</v>
      </c>
      <c r="F15" s="8">
        <v>12.975432066678964</v>
      </c>
      <c r="G15" s="8">
        <v>12.975432066678964</v>
      </c>
      <c r="H15" s="8">
        <v>16.614882524405989</v>
      </c>
      <c r="I15" s="8">
        <v>16.614882524405989</v>
      </c>
      <c r="J15" s="8">
        <v>16.614882524405989</v>
      </c>
      <c r="K15" s="8">
        <v>18.285698633750066</v>
      </c>
      <c r="L15" s="8">
        <v>18.285698633750066</v>
      </c>
      <c r="M15" s="8">
        <v>18.285698633750066</v>
      </c>
      <c r="N15" s="8">
        <v>20.072776872342512</v>
      </c>
      <c r="O15" s="8">
        <v>20.072776872342512</v>
      </c>
      <c r="P15" s="8">
        <v>20.072776872342512</v>
      </c>
      <c r="Q15" s="8">
        <v>20.072776872342512</v>
      </c>
      <c r="R15" s="8">
        <v>20.072776872342512</v>
      </c>
      <c r="S15" s="8">
        <v>20.072776872342512</v>
      </c>
      <c r="T15" s="8">
        <v>18.285698633750066</v>
      </c>
      <c r="U15" s="8">
        <v>18.285698633750066</v>
      </c>
      <c r="V15" s="8">
        <v>18.285698633750066</v>
      </c>
      <c r="W15" s="8">
        <v>18.285698633750066</v>
      </c>
      <c r="X15" s="8">
        <v>18.285698633750066</v>
      </c>
      <c r="Y15" s="9">
        <v>18.285698633750066</v>
      </c>
    </row>
    <row r="16" spans="1:25" x14ac:dyDescent="0.25">
      <c r="A16" s="7">
        <v>1969</v>
      </c>
      <c r="B16" s="8">
        <v>12.282552998714772</v>
      </c>
      <c r="C16" s="8">
        <v>12.282552998714772</v>
      </c>
      <c r="D16" s="8">
        <v>12.282552998714772</v>
      </c>
      <c r="E16" s="8">
        <v>12.282552998714772</v>
      </c>
      <c r="F16" s="8">
        <v>12.282552998714772</v>
      </c>
      <c r="G16" s="8">
        <v>12.282552998714772</v>
      </c>
      <c r="H16" s="8">
        <v>15.727659327622574</v>
      </c>
      <c r="I16" s="8">
        <v>15.727659327622574</v>
      </c>
      <c r="J16" s="8">
        <v>15.727659327622574</v>
      </c>
      <c r="K16" s="8">
        <v>17.309255016202794</v>
      </c>
      <c r="L16" s="8">
        <v>17.309255016202794</v>
      </c>
      <c r="M16" s="8">
        <v>17.309255016202794</v>
      </c>
      <c r="N16" s="8">
        <v>18.838503623702707</v>
      </c>
      <c r="O16" s="8">
        <v>18.838503623702707</v>
      </c>
      <c r="P16" s="8">
        <v>18.838503623702707</v>
      </c>
      <c r="Q16" s="8">
        <v>18.838503623702707</v>
      </c>
      <c r="R16" s="8">
        <v>18.838503623702707</v>
      </c>
      <c r="S16" s="8">
        <v>18.838503623702707</v>
      </c>
      <c r="T16" s="8">
        <v>17.309255016202794</v>
      </c>
      <c r="U16" s="8">
        <v>17.309255016202794</v>
      </c>
      <c r="V16" s="8">
        <v>17.309255016202794</v>
      </c>
      <c r="W16" s="8">
        <v>17.309255016202794</v>
      </c>
      <c r="X16" s="8">
        <v>17.309255016202794</v>
      </c>
      <c r="Y16" s="9">
        <v>17.309255016202794</v>
      </c>
    </row>
    <row r="17" spans="1:25" x14ac:dyDescent="0.25">
      <c r="A17" s="7">
        <v>1970</v>
      </c>
      <c r="B17" s="8">
        <v>12.427021378224294</v>
      </c>
      <c r="C17" s="8">
        <v>12.427021378224294</v>
      </c>
      <c r="D17" s="8">
        <v>12.427021378224294</v>
      </c>
      <c r="E17" s="8">
        <v>12.427021378224294</v>
      </c>
      <c r="F17" s="8">
        <v>12.427021378224294</v>
      </c>
      <c r="G17" s="8">
        <v>12.427021378224294</v>
      </c>
      <c r="H17" s="8">
        <v>15.716196864962974</v>
      </c>
      <c r="I17" s="8">
        <v>15.716196864962974</v>
      </c>
      <c r="J17" s="8">
        <v>15.716196864962974</v>
      </c>
      <c r="K17" s="8">
        <v>17.296639872070049</v>
      </c>
      <c r="L17" s="8">
        <v>17.296639872070049</v>
      </c>
      <c r="M17" s="8">
        <v>17.296639872070049</v>
      </c>
      <c r="N17" s="8">
        <v>18.500208881042127</v>
      </c>
      <c r="O17" s="8">
        <v>18.500208881042127</v>
      </c>
      <c r="P17" s="8">
        <v>18.500208881042127</v>
      </c>
      <c r="Q17" s="8">
        <v>18.500208881042127</v>
      </c>
      <c r="R17" s="8">
        <v>18.500208881042127</v>
      </c>
      <c r="S17" s="8">
        <v>18.500208881042127</v>
      </c>
      <c r="T17" s="8">
        <v>17.296639872070049</v>
      </c>
      <c r="U17" s="8">
        <v>17.296639872070049</v>
      </c>
      <c r="V17" s="8">
        <v>17.296639872070049</v>
      </c>
      <c r="W17" s="8">
        <v>17.296639872070049</v>
      </c>
      <c r="X17" s="8">
        <v>17.296639872070049</v>
      </c>
      <c r="Y17" s="9">
        <v>17.296639872070049</v>
      </c>
    </row>
    <row r="18" spans="1:25" x14ac:dyDescent="0.25">
      <c r="A18" s="7">
        <v>1971</v>
      </c>
      <c r="B18" s="8">
        <v>12.265513496436089</v>
      </c>
      <c r="C18" s="8">
        <v>12.265513496436089</v>
      </c>
      <c r="D18" s="8">
        <v>12.265513496436089</v>
      </c>
      <c r="E18" s="8">
        <v>12.265513496436089</v>
      </c>
      <c r="F18" s="8">
        <v>12.265513496436089</v>
      </c>
      <c r="G18" s="8">
        <v>12.265513496436089</v>
      </c>
      <c r="H18" s="8">
        <v>16.004999318520262</v>
      </c>
      <c r="I18" s="8">
        <v>16.004999318520262</v>
      </c>
      <c r="J18" s="8">
        <v>16.004999318520262</v>
      </c>
      <c r="K18" s="8">
        <v>17.61448470923208</v>
      </c>
      <c r="L18" s="8">
        <v>17.61448470923208</v>
      </c>
      <c r="M18" s="8">
        <v>17.61448470923208</v>
      </c>
      <c r="N18" s="8">
        <v>18.194557302727265</v>
      </c>
      <c r="O18" s="8">
        <v>18.194557302727265</v>
      </c>
      <c r="P18" s="8">
        <v>18.194557302727265</v>
      </c>
      <c r="Q18" s="8">
        <v>18.194557302727265</v>
      </c>
      <c r="R18" s="8">
        <v>18.194557302727265</v>
      </c>
      <c r="S18" s="8">
        <v>18.194557302727265</v>
      </c>
      <c r="T18" s="8">
        <v>17.61448470923208</v>
      </c>
      <c r="U18" s="8">
        <v>17.61448470923208</v>
      </c>
      <c r="V18" s="8">
        <v>17.61448470923208</v>
      </c>
      <c r="W18" s="8">
        <v>17.61448470923208</v>
      </c>
      <c r="X18" s="8">
        <v>17.61448470923208</v>
      </c>
      <c r="Y18" s="9">
        <v>17.61448470923208</v>
      </c>
    </row>
    <row r="19" spans="1:25" x14ac:dyDescent="0.25">
      <c r="A19" s="7">
        <v>1972</v>
      </c>
      <c r="B19" s="8">
        <v>12.31768594337689</v>
      </c>
      <c r="C19" s="8">
        <v>12.31768594337689</v>
      </c>
      <c r="D19" s="8">
        <v>12.31768594337689</v>
      </c>
      <c r="E19" s="8">
        <v>12.31768594337689</v>
      </c>
      <c r="F19" s="8">
        <v>12.31768594337689</v>
      </c>
      <c r="G19" s="8">
        <v>12.31768594337689</v>
      </c>
      <c r="H19" s="8">
        <v>16.059422028172083</v>
      </c>
      <c r="I19" s="8">
        <v>16.059422028172083</v>
      </c>
      <c r="J19" s="8">
        <v>16.059422028172083</v>
      </c>
      <c r="K19" s="8">
        <v>17.674380243616003</v>
      </c>
      <c r="L19" s="8">
        <v>17.674380243616003</v>
      </c>
      <c r="M19" s="8">
        <v>17.674380243616003</v>
      </c>
      <c r="N19" s="8">
        <v>18.004032314576595</v>
      </c>
      <c r="O19" s="8">
        <v>18.004032314576595</v>
      </c>
      <c r="P19" s="8">
        <v>18.004032314576595</v>
      </c>
      <c r="Q19" s="8">
        <v>18.004032314576595</v>
      </c>
      <c r="R19" s="8">
        <v>18.004032314576595</v>
      </c>
      <c r="S19" s="8">
        <v>18.004032314576595</v>
      </c>
      <c r="T19" s="8">
        <v>17.674380243616003</v>
      </c>
      <c r="U19" s="8">
        <v>17.674380243616003</v>
      </c>
      <c r="V19" s="8">
        <v>17.674380243616003</v>
      </c>
      <c r="W19" s="8">
        <v>17.674380243616003</v>
      </c>
      <c r="X19" s="8">
        <v>17.674380243616003</v>
      </c>
      <c r="Y19" s="9">
        <v>17.674380243616003</v>
      </c>
    </row>
    <row r="20" spans="1:25" x14ac:dyDescent="0.25">
      <c r="A20" s="7">
        <v>1973</v>
      </c>
      <c r="B20" s="8">
        <v>13.008235762526873</v>
      </c>
      <c r="C20" s="8">
        <v>13.008235762526873</v>
      </c>
      <c r="D20" s="8">
        <v>13.008235762526873</v>
      </c>
      <c r="E20" s="8">
        <v>13.008235762526873</v>
      </c>
      <c r="F20" s="8">
        <v>13.008235762526873</v>
      </c>
      <c r="G20" s="8">
        <v>13.008235762526873</v>
      </c>
      <c r="H20" s="8">
        <v>15.90902701270708</v>
      </c>
      <c r="I20" s="8">
        <v>15.90902701270708</v>
      </c>
      <c r="J20" s="8">
        <v>15.90902701270708</v>
      </c>
      <c r="K20" s="8">
        <v>17.508861292472552</v>
      </c>
      <c r="L20" s="8">
        <v>17.508861292472552</v>
      </c>
      <c r="M20" s="8">
        <v>17.508861292472552</v>
      </c>
      <c r="N20" s="8">
        <v>17.873536087047878</v>
      </c>
      <c r="O20" s="8">
        <v>17.873536087047878</v>
      </c>
      <c r="P20" s="8">
        <v>17.873536087047878</v>
      </c>
      <c r="Q20" s="8">
        <v>17.873536087047878</v>
      </c>
      <c r="R20" s="8">
        <v>17.873536087047878</v>
      </c>
      <c r="S20" s="8">
        <v>17.873536087047878</v>
      </c>
      <c r="T20" s="8">
        <v>17.508861292472552</v>
      </c>
      <c r="U20" s="8">
        <v>17.508861292472552</v>
      </c>
      <c r="V20" s="8">
        <v>17.508861292472552</v>
      </c>
      <c r="W20" s="8">
        <v>17.508861292472552</v>
      </c>
      <c r="X20" s="8">
        <v>17.508861292472552</v>
      </c>
      <c r="Y20" s="9">
        <v>17.508861292472552</v>
      </c>
    </row>
    <row r="21" spans="1:25" x14ac:dyDescent="0.25">
      <c r="A21" s="7">
        <v>1974</v>
      </c>
      <c r="B21" s="8">
        <v>13.759561728794916</v>
      </c>
      <c r="C21" s="8">
        <v>13.759561728794916</v>
      </c>
      <c r="D21" s="8">
        <v>13.759561728794916</v>
      </c>
      <c r="E21" s="8">
        <v>13.759561728794916</v>
      </c>
      <c r="F21" s="8">
        <v>13.759561728794916</v>
      </c>
      <c r="G21" s="8">
        <v>13.759561728794916</v>
      </c>
      <c r="H21" s="8">
        <v>16.714615456433794</v>
      </c>
      <c r="I21" s="8">
        <v>16.714615456433794</v>
      </c>
      <c r="J21" s="8">
        <v>16.714615456433794</v>
      </c>
      <c r="K21" s="8">
        <v>18.395460850620502</v>
      </c>
      <c r="L21" s="8">
        <v>18.395460850620502</v>
      </c>
      <c r="M21" s="8">
        <v>18.395460850620502</v>
      </c>
      <c r="N21" s="8">
        <v>18.721082087984378</v>
      </c>
      <c r="O21" s="8">
        <v>18.721082087984378</v>
      </c>
      <c r="P21" s="8">
        <v>18.721082087984378</v>
      </c>
      <c r="Q21" s="8">
        <v>18.721082087984378</v>
      </c>
      <c r="R21" s="8">
        <v>18.721082087984378</v>
      </c>
      <c r="S21" s="8">
        <v>18.721082087984378</v>
      </c>
      <c r="T21" s="8">
        <v>18.395460850620502</v>
      </c>
      <c r="U21" s="8">
        <v>18.395460850620502</v>
      </c>
      <c r="V21" s="8">
        <v>18.395460850620502</v>
      </c>
      <c r="W21" s="8">
        <v>18.395460850620502</v>
      </c>
      <c r="X21" s="8">
        <v>18.395460850620502</v>
      </c>
      <c r="Y21" s="9">
        <v>18.395460850620502</v>
      </c>
    </row>
    <row r="22" spans="1:25" x14ac:dyDescent="0.25">
      <c r="A22" s="7">
        <v>1975</v>
      </c>
      <c r="B22" s="8">
        <v>16.389406040705151</v>
      </c>
      <c r="C22" s="8">
        <v>16.389406040705151</v>
      </c>
      <c r="D22" s="8">
        <v>16.389406040705151</v>
      </c>
      <c r="E22" s="8">
        <v>16.389406040705151</v>
      </c>
      <c r="F22" s="8">
        <v>16.389406040705151</v>
      </c>
      <c r="G22" s="8">
        <v>16.389406040705151</v>
      </c>
      <c r="H22" s="8">
        <v>17.588630872951867</v>
      </c>
      <c r="I22" s="8">
        <v>17.588630872951867</v>
      </c>
      <c r="J22" s="8">
        <v>17.588630872951867</v>
      </c>
      <c r="K22" s="8">
        <v>19.357368494819895</v>
      </c>
      <c r="L22" s="8">
        <v>19.357368494819895</v>
      </c>
      <c r="M22" s="8">
        <v>19.357368494819895</v>
      </c>
      <c r="N22" s="8">
        <v>19.606374241493967</v>
      </c>
      <c r="O22" s="8">
        <v>19.606374241493967</v>
      </c>
      <c r="P22" s="8">
        <v>19.606374241493967</v>
      </c>
      <c r="Q22" s="8">
        <v>19.606374241493967</v>
      </c>
      <c r="R22" s="8">
        <v>19.606374241493967</v>
      </c>
      <c r="S22" s="8">
        <v>19.606374241493967</v>
      </c>
      <c r="T22" s="8">
        <v>19.357368494819895</v>
      </c>
      <c r="U22" s="8">
        <v>19.357368494819895</v>
      </c>
      <c r="V22" s="8">
        <v>19.357368494819895</v>
      </c>
      <c r="W22" s="8">
        <v>19.357368494819895</v>
      </c>
      <c r="X22" s="8">
        <v>19.357368494819895</v>
      </c>
      <c r="Y22" s="9">
        <v>19.357368494819895</v>
      </c>
    </row>
    <row r="23" spans="1:25" x14ac:dyDescent="0.25">
      <c r="A23" s="7">
        <v>1976</v>
      </c>
      <c r="B23" s="8">
        <v>17.224771252246246</v>
      </c>
      <c r="C23" s="8">
        <v>17.224771252246246</v>
      </c>
      <c r="D23" s="8">
        <v>17.224771252246246</v>
      </c>
      <c r="E23" s="8">
        <v>17.224771252246246</v>
      </c>
      <c r="F23" s="8">
        <v>17.224771252246246</v>
      </c>
      <c r="G23" s="8">
        <v>17.224771252246246</v>
      </c>
      <c r="H23" s="8">
        <v>18.077891001534518</v>
      </c>
      <c r="I23" s="8">
        <v>18.077891001534518</v>
      </c>
      <c r="J23" s="8">
        <v>18.077891001534518</v>
      </c>
      <c r="K23" s="8">
        <v>19.895829314607848</v>
      </c>
      <c r="L23" s="8">
        <v>19.895829314607848</v>
      </c>
      <c r="M23" s="8">
        <v>19.895829314607848</v>
      </c>
      <c r="N23" s="8">
        <v>20.494462230938385</v>
      </c>
      <c r="O23" s="8">
        <v>20.494462230938385</v>
      </c>
      <c r="P23" s="8">
        <v>20.494462230938385</v>
      </c>
      <c r="Q23" s="8">
        <v>20.494462230938385</v>
      </c>
      <c r="R23" s="8">
        <v>20.494462230938385</v>
      </c>
      <c r="S23" s="8">
        <v>20.494462230938385</v>
      </c>
      <c r="T23" s="8">
        <v>19.895829314607848</v>
      </c>
      <c r="U23" s="8">
        <v>19.895829314607848</v>
      </c>
      <c r="V23" s="8">
        <v>19.895829314607848</v>
      </c>
      <c r="W23" s="8">
        <v>19.895829314607848</v>
      </c>
      <c r="X23" s="8">
        <v>19.895829314607848</v>
      </c>
      <c r="Y23" s="9">
        <v>19.895829314607848</v>
      </c>
    </row>
    <row r="24" spans="1:25" x14ac:dyDescent="0.25">
      <c r="A24" s="7">
        <v>1977</v>
      </c>
      <c r="B24" s="8">
        <v>17.514563106796118</v>
      </c>
      <c r="C24" s="8">
        <v>17.514563106796118</v>
      </c>
      <c r="D24" s="8">
        <v>17.514563106796118</v>
      </c>
      <c r="E24" s="8">
        <v>17.514563106796118</v>
      </c>
      <c r="F24" s="8">
        <v>17.514563106796118</v>
      </c>
      <c r="G24" s="8">
        <v>17.514563106796118</v>
      </c>
      <c r="H24" s="8">
        <v>18.145631067961165</v>
      </c>
      <c r="I24" s="8">
        <v>18.145631067961165</v>
      </c>
      <c r="J24" s="8">
        <v>18.145631067961165</v>
      </c>
      <c r="K24" s="8">
        <v>19.970381418018047</v>
      </c>
      <c r="L24" s="8">
        <v>19.970381418018047</v>
      </c>
      <c r="M24" s="8">
        <v>19.970381418018047</v>
      </c>
      <c r="N24" s="8">
        <v>20.5</v>
      </c>
      <c r="O24" s="8">
        <v>20.5</v>
      </c>
      <c r="P24" s="8">
        <v>20.5</v>
      </c>
      <c r="Q24" s="8">
        <v>20.5</v>
      </c>
      <c r="R24" s="8">
        <v>20.5</v>
      </c>
      <c r="S24" s="8">
        <v>20.5</v>
      </c>
      <c r="T24" s="8">
        <v>19.970381418018047</v>
      </c>
      <c r="U24" s="8">
        <v>19.970381418018047</v>
      </c>
      <c r="V24" s="8">
        <v>19.970381418018047</v>
      </c>
      <c r="W24" s="8">
        <v>19.970381418018047</v>
      </c>
      <c r="X24" s="8">
        <v>19.970381418018047</v>
      </c>
      <c r="Y24" s="9">
        <v>19.970381418018047</v>
      </c>
    </row>
    <row r="25" spans="1:25" x14ac:dyDescent="0.25">
      <c r="A25" s="7">
        <v>1978</v>
      </c>
      <c r="B25" s="8">
        <v>17.391845601391708</v>
      </c>
      <c r="C25" s="8">
        <v>17.391845601391708</v>
      </c>
      <c r="D25" s="8">
        <v>17.391845601391708</v>
      </c>
      <c r="E25" s="8">
        <v>17.391845601391708</v>
      </c>
      <c r="F25" s="8">
        <v>17.391845601391708</v>
      </c>
      <c r="G25" s="8">
        <v>17.391845601391708</v>
      </c>
      <c r="H25" s="8">
        <v>17.720764032616675</v>
      </c>
      <c r="I25" s="8">
        <v>17.720764032616675</v>
      </c>
      <c r="J25" s="8">
        <v>17.720764032616675</v>
      </c>
      <c r="K25" s="8">
        <v>19.502789152089466</v>
      </c>
      <c r="L25" s="8">
        <v>19.502789152089466</v>
      </c>
      <c r="M25" s="8">
        <v>19.502789152089466</v>
      </c>
      <c r="N25" s="8">
        <v>20.093513543384347</v>
      </c>
      <c r="O25" s="8">
        <v>20.093513543384347</v>
      </c>
      <c r="P25" s="8">
        <v>20.093513543384347</v>
      </c>
      <c r="Q25" s="8">
        <v>20.093513543384347</v>
      </c>
      <c r="R25" s="8">
        <v>20.093513543384347</v>
      </c>
      <c r="S25" s="8">
        <v>20.093513543384347</v>
      </c>
      <c r="T25" s="8">
        <v>19.502789152089466</v>
      </c>
      <c r="U25" s="8">
        <v>19.502789152089466</v>
      </c>
      <c r="V25" s="8">
        <v>19.502789152089466</v>
      </c>
      <c r="W25" s="8">
        <v>19.502789152089466</v>
      </c>
      <c r="X25" s="8">
        <v>19.502789152089466</v>
      </c>
      <c r="Y25" s="9">
        <v>19.502789152089466</v>
      </c>
    </row>
    <row r="26" spans="1:25" x14ac:dyDescent="0.25">
      <c r="A26" s="7">
        <v>1979</v>
      </c>
      <c r="B26" s="8">
        <v>19.495495886510199</v>
      </c>
      <c r="C26" s="8">
        <v>19.495495886510199</v>
      </c>
      <c r="D26" s="8">
        <v>19.495495886510199</v>
      </c>
      <c r="E26" s="8">
        <v>19.495495886510199</v>
      </c>
      <c r="F26" s="8">
        <v>19.495495886510199</v>
      </c>
      <c r="G26" s="8">
        <v>19.495495886510199</v>
      </c>
      <c r="H26" s="8">
        <v>21.554598976274843</v>
      </c>
      <c r="I26" s="8">
        <v>21.554598976274843</v>
      </c>
      <c r="J26" s="8">
        <v>21.554598976274843</v>
      </c>
      <c r="K26" s="8">
        <v>23.722159965472919</v>
      </c>
      <c r="L26" s="8">
        <v>23.722159965472919</v>
      </c>
      <c r="M26" s="8">
        <v>23.722159965472919</v>
      </c>
      <c r="N26" s="8">
        <v>21.575546108418937</v>
      </c>
      <c r="O26" s="8">
        <v>21.575546108418937</v>
      </c>
      <c r="P26" s="8">
        <v>21.575546108418937</v>
      </c>
      <c r="Q26" s="8">
        <v>21.575546108418937</v>
      </c>
      <c r="R26" s="8">
        <v>21.575546108418937</v>
      </c>
      <c r="S26" s="8">
        <v>21.575546108418937</v>
      </c>
      <c r="T26" s="8">
        <v>23.722159965472919</v>
      </c>
      <c r="U26" s="8">
        <v>23.722159965472919</v>
      </c>
      <c r="V26" s="8">
        <v>23.722159965472919</v>
      </c>
      <c r="W26" s="8">
        <v>23.722159965472919</v>
      </c>
      <c r="X26" s="8">
        <v>23.722159965472919</v>
      </c>
      <c r="Y26" s="9">
        <v>23.722159965472919</v>
      </c>
    </row>
    <row r="27" spans="1:25" x14ac:dyDescent="0.25">
      <c r="A27" s="7">
        <v>1980</v>
      </c>
      <c r="B27" s="8">
        <v>27.805201878008226</v>
      </c>
      <c r="C27" s="8">
        <v>27.805201878008226</v>
      </c>
      <c r="D27" s="8">
        <v>27.805201878008226</v>
      </c>
      <c r="E27" s="8">
        <v>27.805201878008226</v>
      </c>
      <c r="F27" s="8">
        <v>27.805201878008226</v>
      </c>
      <c r="G27" s="8">
        <v>27.805201878008226</v>
      </c>
      <c r="H27" s="8">
        <v>26.143383345259164</v>
      </c>
      <c r="I27" s="8">
        <v>26.143383345259164</v>
      </c>
      <c r="J27" s="8">
        <v>26.143383345259164</v>
      </c>
      <c r="K27" s="8">
        <v>28.772398987220694</v>
      </c>
      <c r="L27" s="8">
        <v>28.772398987220694</v>
      </c>
      <c r="M27" s="8">
        <v>28.772398987220694</v>
      </c>
      <c r="N27" s="8">
        <v>24.537278959850831</v>
      </c>
      <c r="O27" s="8">
        <v>24.537278959850831</v>
      </c>
      <c r="P27" s="8">
        <v>24.537278959850831</v>
      </c>
      <c r="Q27" s="8">
        <v>24.537278959850831</v>
      </c>
      <c r="R27" s="8">
        <v>24.537278959850831</v>
      </c>
      <c r="S27" s="8">
        <v>24.537278959850831</v>
      </c>
      <c r="T27" s="8">
        <v>28.772398987220694</v>
      </c>
      <c r="U27" s="8">
        <v>28.772398987220694</v>
      </c>
      <c r="V27" s="8">
        <v>28.772398987220694</v>
      </c>
      <c r="W27" s="8">
        <v>28.772398987220694</v>
      </c>
      <c r="X27" s="8">
        <v>28.772398987220694</v>
      </c>
      <c r="Y27" s="9">
        <v>28.772398987220694</v>
      </c>
    </row>
    <row r="28" spans="1:25" x14ac:dyDescent="0.25">
      <c r="A28" s="7">
        <v>1981</v>
      </c>
      <c r="B28" s="8">
        <v>26.943803840256553</v>
      </c>
      <c r="C28" s="8">
        <v>26.943803840256553</v>
      </c>
      <c r="D28" s="8">
        <v>26.943803840256553</v>
      </c>
      <c r="E28" s="8">
        <v>26.943803840256553</v>
      </c>
      <c r="F28" s="8">
        <v>26.943803840256553</v>
      </c>
      <c r="G28" s="8">
        <v>26.943803840256553</v>
      </c>
      <c r="H28" s="8">
        <v>25.091790715981716</v>
      </c>
      <c r="I28" s="8">
        <v>25.091790715981716</v>
      </c>
      <c r="J28" s="8">
        <v>25.091790715981716</v>
      </c>
      <c r="K28" s="8">
        <v>27.615056714340078</v>
      </c>
      <c r="L28" s="8">
        <v>27.615056714340078</v>
      </c>
      <c r="M28" s="8">
        <v>27.615056714340078</v>
      </c>
      <c r="N28" s="8">
        <v>27.147630711618874</v>
      </c>
      <c r="O28" s="8">
        <v>27.147630711618874</v>
      </c>
      <c r="P28" s="8">
        <v>27.147630711618874</v>
      </c>
      <c r="Q28" s="8">
        <v>27.147630711618874</v>
      </c>
      <c r="R28" s="8">
        <v>27.147630711618874</v>
      </c>
      <c r="S28" s="8">
        <v>27.147630711618874</v>
      </c>
      <c r="T28" s="8">
        <v>27.615056714340078</v>
      </c>
      <c r="U28" s="8">
        <v>27.615056714340078</v>
      </c>
      <c r="V28" s="8">
        <v>27.615056714340078</v>
      </c>
      <c r="W28" s="8">
        <v>27.615056714340078</v>
      </c>
      <c r="X28" s="8">
        <v>27.615056714340078</v>
      </c>
      <c r="Y28" s="9">
        <v>27.615056714340078</v>
      </c>
    </row>
    <row r="29" spans="1:25" x14ac:dyDescent="0.25">
      <c r="A29" s="7">
        <v>1982</v>
      </c>
      <c r="B29" s="8">
        <v>28.558892503515732</v>
      </c>
      <c r="C29" s="8">
        <v>28.558892503515732</v>
      </c>
      <c r="D29" s="8">
        <v>28.558892503515732</v>
      </c>
      <c r="E29" s="8">
        <v>28.558892503515732</v>
      </c>
      <c r="F29" s="8">
        <v>28.558892503515732</v>
      </c>
      <c r="G29" s="8">
        <v>28.558892503515732</v>
      </c>
      <c r="H29" s="8">
        <v>29.88086429601379</v>
      </c>
      <c r="I29" s="8">
        <v>29.88086429601379</v>
      </c>
      <c r="J29" s="8">
        <v>29.88086429601379</v>
      </c>
      <c r="K29" s="8">
        <v>32.885726313760067</v>
      </c>
      <c r="L29" s="8">
        <v>32.885726313760067</v>
      </c>
      <c r="M29" s="8">
        <v>32.885726313760067</v>
      </c>
      <c r="N29" s="8">
        <v>31.629374671873556</v>
      </c>
      <c r="O29" s="8">
        <v>31.629374671873556</v>
      </c>
      <c r="P29" s="8">
        <v>31.629374671873556</v>
      </c>
      <c r="Q29" s="8">
        <v>31.629374671873556</v>
      </c>
      <c r="R29" s="8">
        <v>31.629374671873556</v>
      </c>
      <c r="S29" s="8">
        <v>31.629374671873556</v>
      </c>
      <c r="T29" s="8">
        <v>32.885726313760067</v>
      </c>
      <c r="U29" s="8">
        <v>32.885726313760067</v>
      </c>
      <c r="V29" s="8">
        <v>32.885726313760067</v>
      </c>
      <c r="W29" s="8">
        <v>32.885726313760067</v>
      </c>
      <c r="X29" s="8">
        <v>32.885726313760067</v>
      </c>
      <c r="Y29" s="9">
        <v>32.885726313760067</v>
      </c>
    </row>
    <row r="30" spans="1:25" x14ac:dyDescent="0.25">
      <c r="A30" s="7">
        <v>1983</v>
      </c>
      <c r="B30" s="8">
        <v>30.55332465718929</v>
      </c>
      <c r="C30" s="8">
        <v>30.55332465718929</v>
      </c>
      <c r="D30" s="8">
        <v>30.55332465718929</v>
      </c>
      <c r="E30" s="8">
        <v>30.55332465718929</v>
      </c>
      <c r="F30" s="8">
        <v>30.55332465718929</v>
      </c>
      <c r="G30" s="8">
        <v>30.55332465718929</v>
      </c>
      <c r="H30" s="8">
        <v>36.909500117579817</v>
      </c>
      <c r="I30" s="8">
        <v>36.909500117579817</v>
      </c>
      <c r="J30" s="8">
        <v>36.909500117579817</v>
      </c>
      <c r="K30" s="8">
        <v>40.621171704405803</v>
      </c>
      <c r="L30" s="8">
        <v>40.621171704405803</v>
      </c>
      <c r="M30" s="8">
        <v>40.621171704405803</v>
      </c>
      <c r="N30" s="8">
        <v>39.486032855256276</v>
      </c>
      <c r="O30" s="8">
        <v>39.486032855256276</v>
      </c>
      <c r="P30" s="8">
        <v>39.486032855256276</v>
      </c>
      <c r="Q30" s="8">
        <v>39.486032855256276</v>
      </c>
      <c r="R30" s="8">
        <v>39.486032855256276</v>
      </c>
      <c r="S30" s="8">
        <v>39.486032855256276</v>
      </c>
      <c r="T30" s="8">
        <v>40.621171704405803</v>
      </c>
      <c r="U30" s="8">
        <v>40.621171704405803</v>
      </c>
      <c r="V30" s="8">
        <v>40.621171704405803</v>
      </c>
      <c r="W30" s="8">
        <v>40.621171704405803</v>
      </c>
      <c r="X30" s="8">
        <v>40.621171704405803</v>
      </c>
      <c r="Y30" s="9">
        <v>40.621171704405803</v>
      </c>
    </row>
    <row r="31" spans="1:25" x14ac:dyDescent="0.25">
      <c r="A31" s="7">
        <v>1984</v>
      </c>
      <c r="B31" s="8">
        <v>32.964706427249084</v>
      </c>
      <c r="C31" s="8">
        <v>32.964706427249084</v>
      </c>
      <c r="D31" s="8">
        <v>32.964706427249084</v>
      </c>
      <c r="E31" s="8">
        <v>32.964706427249084</v>
      </c>
      <c r="F31" s="8">
        <v>32.964706427249084</v>
      </c>
      <c r="G31" s="8">
        <v>32.964706427249084</v>
      </c>
      <c r="H31" s="8">
        <v>37.190793167374416</v>
      </c>
      <c r="I31" s="8">
        <v>37.190793167374416</v>
      </c>
      <c r="J31" s="8">
        <v>37.190793167374416</v>
      </c>
      <c r="K31" s="8">
        <v>40.930751981531266</v>
      </c>
      <c r="L31" s="8">
        <v>40.930751981531266</v>
      </c>
      <c r="M31" s="8">
        <v>40.930751981531266</v>
      </c>
      <c r="N31" s="8">
        <v>41.296046725333937</v>
      </c>
      <c r="O31" s="8">
        <v>41.296046725333937</v>
      </c>
      <c r="P31" s="8">
        <v>41.296046725333937</v>
      </c>
      <c r="Q31" s="8">
        <v>41.296046725333937</v>
      </c>
      <c r="R31" s="8">
        <v>41.296046725333937</v>
      </c>
      <c r="S31" s="8">
        <v>41.296046725333937</v>
      </c>
      <c r="T31" s="8">
        <v>40.930751981531266</v>
      </c>
      <c r="U31" s="8">
        <v>40.930751981531266</v>
      </c>
      <c r="V31" s="8">
        <v>40.930751981531266</v>
      </c>
      <c r="W31" s="8">
        <v>40.930751981531266</v>
      </c>
      <c r="X31" s="8">
        <v>40.930751981531266</v>
      </c>
      <c r="Y31" s="9">
        <v>40.930751981531266</v>
      </c>
    </row>
    <row r="32" spans="1:25" x14ac:dyDescent="0.25">
      <c r="A32" s="7">
        <v>1985</v>
      </c>
      <c r="B32" s="8">
        <v>31.697244152069587</v>
      </c>
      <c r="C32" s="8">
        <v>31.697244152069587</v>
      </c>
      <c r="D32" s="8">
        <v>31.697244152069587</v>
      </c>
      <c r="E32" s="8">
        <v>31.697244152069587</v>
      </c>
      <c r="F32" s="8">
        <v>31.697244152069587</v>
      </c>
      <c r="G32" s="8">
        <v>31.697244152069587</v>
      </c>
      <c r="H32" s="8">
        <v>35.41082231227962</v>
      </c>
      <c r="I32" s="8">
        <v>35.41082231227962</v>
      </c>
      <c r="J32" s="8">
        <v>35.41082231227962</v>
      </c>
      <c r="K32" s="8">
        <v>38.971784737236199</v>
      </c>
      <c r="L32" s="8">
        <v>38.971784737236199</v>
      </c>
      <c r="M32" s="8">
        <v>38.971784737236199</v>
      </c>
      <c r="N32" s="8">
        <v>34.429472415790904</v>
      </c>
      <c r="O32" s="8">
        <v>34.429472415790904</v>
      </c>
      <c r="P32" s="8">
        <v>34.429472415790904</v>
      </c>
      <c r="Q32" s="8">
        <v>34.429472415790904</v>
      </c>
      <c r="R32" s="8">
        <v>34.429472415790904</v>
      </c>
      <c r="S32" s="8">
        <v>34.429472415790904</v>
      </c>
      <c r="T32" s="8">
        <v>38.971784737236199</v>
      </c>
      <c r="U32" s="8">
        <v>38.971784737236199</v>
      </c>
      <c r="V32" s="8">
        <v>38.971784737236199</v>
      </c>
      <c r="W32" s="8">
        <v>38.971784737236199</v>
      </c>
      <c r="X32" s="8">
        <v>38.971784737236199</v>
      </c>
      <c r="Y32" s="9">
        <v>38.971784737236199</v>
      </c>
    </row>
    <row r="33" spans="1:25" x14ac:dyDescent="0.25">
      <c r="A33" s="7">
        <v>1986</v>
      </c>
      <c r="B33" s="8">
        <v>27.716712966942829</v>
      </c>
      <c r="C33" s="8">
        <v>27.716712966942829</v>
      </c>
      <c r="D33" s="8">
        <v>27.716712966942829</v>
      </c>
      <c r="E33" s="8">
        <v>27.716712966942829</v>
      </c>
      <c r="F33" s="8">
        <v>27.716712966942829</v>
      </c>
      <c r="G33" s="8">
        <v>27.716712966942829</v>
      </c>
      <c r="H33" s="8">
        <v>31.458899941302754</v>
      </c>
      <c r="I33" s="8">
        <v>31.458899941302754</v>
      </c>
      <c r="J33" s="8">
        <v>31.458899941302754</v>
      </c>
      <c r="K33" s="8">
        <v>34.622451457659388</v>
      </c>
      <c r="L33" s="8">
        <v>34.622451457659388</v>
      </c>
      <c r="M33" s="8">
        <v>34.622451457659388</v>
      </c>
      <c r="N33" s="8">
        <v>29.295644295102345</v>
      </c>
      <c r="O33" s="8">
        <v>29.295644295102345</v>
      </c>
      <c r="P33" s="8">
        <v>29.295644295102345</v>
      </c>
      <c r="Q33" s="8">
        <v>29.295644295102345</v>
      </c>
      <c r="R33" s="8">
        <v>29.295644295102345</v>
      </c>
      <c r="S33" s="8">
        <v>29.295644295102345</v>
      </c>
      <c r="T33" s="8">
        <v>34.622451457659388</v>
      </c>
      <c r="U33" s="8">
        <v>34.622451457659388</v>
      </c>
      <c r="V33" s="8">
        <v>34.622451457659388</v>
      </c>
      <c r="W33" s="8">
        <v>34.622451457659388</v>
      </c>
      <c r="X33" s="8">
        <v>34.622451457659388</v>
      </c>
      <c r="Y33" s="9">
        <v>34.622451457659388</v>
      </c>
    </row>
    <row r="34" spans="1:25" x14ac:dyDescent="0.25">
      <c r="A34" s="7">
        <v>1987</v>
      </c>
      <c r="B34" s="8">
        <v>26.095049382314709</v>
      </c>
      <c r="C34" s="8">
        <v>26.095049382314709</v>
      </c>
      <c r="D34" s="8">
        <v>26.095049382314709</v>
      </c>
      <c r="E34" s="8">
        <v>26.095049382314709</v>
      </c>
      <c r="F34" s="8">
        <v>26.095049382314709</v>
      </c>
      <c r="G34" s="8">
        <v>26.095049382314709</v>
      </c>
      <c r="H34" s="8">
        <v>32.891124610218235</v>
      </c>
      <c r="I34" s="8">
        <v>32.891124610218235</v>
      </c>
      <c r="J34" s="8">
        <v>32.891124610218235</v>
      </c>
      <c r="K34" s="8">
        <v>36.198702666967741</v>
      </c>
      <c r="L34" s="8">
        <v>36.198702666967741</v>
      </c>
      <c r="M34" s="8">
        <v>36.198702666967741</v>
      </c>
      <c r="N34" s="8">
        <v>30.798053044113441</v>
      </c>
      <c r="O34" s="8">
        <v>30.798053044113441</v>
      </c>
      <c r="P34" s="8">
        <v>30.798053044113441</v>
      </c>
      <c r="Q34" s="8">
        <v>30.798053044113441</v>
      </c>
      <c r="R34" s="8">
        <v>30.798053044113441</v>
      </c>
      <c r="S34" s="8">
        <v>30.798053044113441</v>
      </c>
      <c r="T34" s="8">
        <v>36.198702666967741</v>
      </c>
      <c r="U34" s="8">
        <v>36.198702666967741</v>
      </c>
      <c r="V34" s="8">
        <v>36.198702666967741</v>
      </c>
      <c r="W34" s="8">
        <v>36.198702666967741</v>
      </c>
      <c r="X34" s="8">
        <v>36.198702666967741</v>
      </c>
      <c r="Y34" s="9">
        <v>36.198702666967741</v>
      </c>
    </row>
    <row r="35" spans="1:25" x14ac:dyDescent="0.25">
      <c r="A35" s="7">
        <v>1988</v>
      </c>
      <c r="B35" s="8">
        <v>26.377504324873623</v>
      </c>
      <c r="C35" s="8">
        <v>26.377504324873623</v>
      </c>
      <c r="D35" s="8">
        <v>26.377504324873623</v>
      </c>
      <c r="E35" s="8">
        <v>26.377504324873623</v>
      </c>
      <c r="F35" s="8">
        <v>26.377504324873623</v>
      </c>
      <c r="G35" s="8">
        <v>26.377504324873623</v>
      </c>
      <c r="H35" s="8">
        <v>32.136936700395196</v>
      </c>
      <c r="I35" s="8">
        <v>32.136936700395196</v>
      </c>
      <c r="J35" s="8">
        <v>32.136936700395196</v>
      </c>
      <c r="K35" s="8">
        <v>35.368672553183643</v>
      </c>
      <c r="L35" s="8">
        <v>35.368672553183643</v>
      </c>
      <c r="M35" s="8">
        <v>35.368672553183643</v>
      </c>
      <c r="N35" s="8">
        <v>30.890529823230896</v>
      </c>
      <c r="O35" s="8">
        <v>30.890529823230896</v>
      </c>
      <c r="P35" s="8">
        <v>30.890529823230896</v>
      </c>
      <c r="Q35" s="8">
        <v>30.890529823230896</v>
      </c>
      <c r="R35" s="8">
        <v>30.890529823230896</v>
      </c>
      <c r="S35" s="8">
        <v>30.890529823230896</v>
      </c>
      <c r="T35" s="8">
        <v>35.368672553183643</v>
      </c>
      <c r="U35" s="8">
        <v>35.368672553183643</v>
      </c>
      <c r="V35" s="8">
        <v>35.368672553183643</v>
      </c>
      <c r="W35" s="8">
        <v>35.368672553183643</v>
      </c>
      <c r="X35" s="8">
        <v>35.368672553183643</v>
      </c>
      <c r="Y35" s="9">
        <v>35.368672553183643</v>
      </c>
    </row>
    <row r="36" spans="1:25" x14ac:dyDescent="0.25">
      <c r="A36" s="7">
        <v>1989</v>
      </c>
      <c r="B36" s="8">
        <v>27.965869664139465</v>
      </c>
      <c r="C36" s="8">
        <v>27.965869664139465</v>
      </c>
      <c r="D36" s="8">
        <v>27.965869664139465</v>
      </c>
      <c r="E36" s="8">
        <v>27.965869664139465</v>
      </c>
      <c r="F36" s="8">
        <v>27.965869664139465</v>
      </c>
      <c r="G36" s="8">
        <v>27.965869664139465</v>
      </c>
      <c r="H36" s="8">
        <v>30.773049763001939</v>
      </c>
      <c r="I36" s="8">
        <v>30.773049763001939</v>
      </c>
      <c r="J36" s="8">
        <v>30.773049763001939</v>
      </c>
      <c r="K36" s="8">
        <v>34.252342046698203</v>
      </c>
      <c r="L36" s="8">
        <v>34.252342046698203</v>
      </c>
      <c r="M36" s="8">
        <v>34.252342046698203</v>
      </c>
      <c r="N36" s="8">
        <v>30.833536549283089</v>
      </c>
      <c r="O36" s="8">
        <v>30.833536549283089</v>
      </c>
      <c r="P36" s="8">
        <v>30.833536549283089</v>
      </c>
      <c r="Q36" s="8">
        <v>30.833536549283089</v>
      </c>
      <c r="R36" s="8">
        <v>30.833536549283089</v>
      </c>
      <c r="S36" s="8">
        <v>30.833536549283089</v>
      </c>
      <c r="T36" s="8">
        <v>34.252342046698203</v>
      </c>
      <c r="U36" s="8">
        <v>34.252342046698203</v>
      </c>
      <c r="V36" s="8">
        <v>34.252342046698203</v>
      </c>
      <c r="W36" s="8">
        <v>34.252342046698203</v>
      </c>
      <c r="X36" s="8">
        <v>34.252342046698203</v>
      </c>
      <c r="Y36" s="9">
        <v>34.252342046698203</v>
      </c>
    </row>
    <row r="37" spans="1:25" x14ac:dyDescent="0.25">
      <c r="A37" s="7">
        <v>1990</v>
      </c>
      <c r="B37" s="8">
        <v>28.498554632219545</v>
      </c>
      <c r="C37" s="8">
        <v>28.498554632219545</v>
      </c>
      <c r="D37" s="8">
        <v>28.498554632219545</v>
      </c>
      <c r="E37" s="8">
        <v>28.498554632219545</v>
      </c>
      <c r="F37" s="8">
        <v>28.498554632219545</v>
      </c>
      <c r="G37" s="8">
        <v>28.498554632219545</v>
      </c>
      <c r="H37" s="8">
        <v>30.183953024447572</v>
      </c>
      <c r="I37" s="8">
        <v>30.183953024447572</v>
      </c>
      <c r="J37" s="8">
        <v>30.183953024447572</v>
      </c>
      <c r="K37" s="8">
        <v>33.804686729569298</v>
      </c>
      <c r="L37" s="8">
        <v>33.804686729569298</v>
      </c>
      <c r="M37" s="8">
        <v>33.804686729569298</v>
      </c>
      <c r="N37" s="8">
        <v>30.132880345895213</v>
      </c>
      <c r="O37" s="8">
        <v>30.132880345895213</v>
      </c>
      <c r="P37" s="8">
        <v>30.132880345895213</v>
      </c>
      <c r="Q37" s="8">
        <v>30.132880345895213</v>
      </c>
      <c r="R37" s="8">
        <v>30.132880345895213</v>
      </c>
      <c r="S37" s="8">
        <v>30.132880345895213</v>
      </c>
      <c r="T37" s="8">
        <v>33.804686729569298</v>
      </c>
      <c r="U37" s="8">
        <v>33.804686729569298</v>
      </c>
      <c r="V37" s="8">
        <v>33.804686729569298</v>
      </c>
      <c r="W37" s="8">
        <v>33.804686729569298</v>
      </c>
      <c r="X37" s="8">
        <v>33.804686729569298</v>
      </c>
      <c r="Y37" s="9">
        <v>33.804686729569298</v>
      </c>
    </row>
    <row r="38" spans="1:25" x14ac:dyDescent="0.25">
      <c r="A38" s="7">
        <v>1991</v>
      </c>
      <c r="B38" s="8">
        <v>28.796709494859115</v>
      </c>
      <c r="C38" s="8">
        <v>28.796709494859115</v>
      </c>
      <c r="D38" s="8">
        <v>28.796709494859115</v>
      </c>
      <c r="E38" s="8">
        <v>28.796709494859115</v>
      </c>
      <c r="F38" s="8">
        <v>28.796709494859115</v>
      </c>
      <c r="G38" s="8">
        <v>28.796709494859115</v>
      </c>
      <c r="H38" s="8">
        <v>33.118254429577753</v>
      </c>
      <c r="I38" s="8">
        <v>33.118254429577753</v>
      </c>
      <c r="J38" s="8">
        <v>33.118254429577753</v>
      </c>
      <c r="K38" s="8">
        <v>36.293734820095352</v>
      </c>
      <c r="L38" s="8">
        <v>36.293734820095352</v>
      </c>
      <c r="M38" s="8">
        <v>36.293734820095352</v>
      </c>
      <c r="N38" s="8">
        <v>28.142507487395239</v>
      </c>
      <c r="O38" s="8">
        <v>28.142507487395239</v>
      </c>
      <c r="P38" s="8">
        <v>28.142507487395239</v>
      </c>
      <c r="Q38" s="8">
        <v>28.142507487395239</v>
      </c>
      <c r="R38" s="8">
        <v>28.142507487395239</v>
      </c>
      <c r="S38" s="8">
        <v>28.142507487395239</v>
      </c>
      <c r="T38" s="8">
        <v>36.293734820095352</v>
      </c>
      <c r="U38" s="8">
        <v>36.293734820095352</v>
      </c>
      <c r="V38" s="8">
        <v>36.293734820095352</v>
      </c>
      <c r="W38" s="8">
        <v>36.293734820095352</v>
      </c>
      <c r="X38" s="8">
        <v>36.293734820095352</v>
      </c>
      <c r="Y38" s="9">
        <v>36.293734820095352</v>
      </c>
    </row>
    <row r="39" spans="1:25" x14ac:dyDescent="0.25">
      <c r="A39" s="7">
        <v>1992</v>
      </c>
      <c r="B39" s="8">
        <v>27.291040535299491</v>
      </c>
      <c r="C39" s="8">
        <v>27.291040535299491</v>
      </c>
      <c r="D39" s="8">
        <v>27.291040535299491</v>
      </c>
      <c r="E39" s="8">
        <v>27.291040535299491</v>
      </c>
      <c r="F39" s="8">
        <v>27.291040535299491</v>
      </c>
      <c r="G39" s="8">
        <v>27.291040535299491</v>
      </c>
      <c r="H39" s="8">
        <v>29.398323811359976</v>
      </c>
      <c r="I39" s="8">
        <v>29.398323811359976</v>
      </c>
      <c r="J39" s="8">
        <v>29.398323811359976</v>
      </c>
      <c r="K39" s="8">
        <v>32.488891708698311</v>
      </c>
      <c r="L39" s="8">
        <v>32.488891708698311</v>
      </c>
      <c r="M39" s="8">
        <v>32.488891708698311</v>
      </c>
      <c r="N39" s="8">
        <v>28.891726791521823</v>
      </c>
      <c r="O39" s="8">
        <v>28.891726791521823</v>
      </c>
      <c r="P39" s="8">
        <v>28.891726791521823</v>
      </c>
      <c r="Q39" s="8">
        <v>28.891726791521823</v>
      </c>
      <c r="R39" s="8">
        <v>28.891726791521823</v>
      </c>
      <c r="S39" s="8">
        <v>28.891726791521823</v>
      </c>
      <c r="T39" s="8">
        <v>32.488891708698311</v>
      </c>
      <c r="U39" s="8">
        <v>32.488891708698311</v>
      </c>
      <c r="V39" s="8">
        <v>32.488891708698311</v>
      </c>
      <c r="W39" s="8">
        <v>32.488891708698311</v>
      </c>
      <c r="X39" s="8">
        <v>32.488891708698311</v>
      </c>
      <c r="Y39" s="9">
        <v>32.488891708698311</v>
      </c>
    </row>
    <row r="40" spans="1:25" x14ac:dyDescent="0.25">
      <c r="A40" s="7">
        <v>1993</v>
      </c>
      <c r="B40" s="8">
        <v>26.403210030617366</v>
      </c>
      <c r="C40" s="8">
        <v>26.403210030617366</v>
      </c>
      <c r="D40" s="8">
        <v>26.403210030617366</v>
      </c>
      <c r="E40" s="8">
        <v>26.403210030617366</v>
      </c>
      <c r="F40" s="8">
        <v>26.403210030617366</v>
      </c>
      <c r="G40" s="8">
        <v>26.403210030617366</v>
      </c>
      <c r="H40" s="8">
        <v>31.518634153459939</v>
      </c>
      <c r="I40" s="8">
        <v>31.518634153459939</v>
      </c>
      <c r="J40" s="8">
        <v>31.518634153459939</v>
      </c>
      <c r="K40" s="8">
        <v>34.914653398615471</v>
      </c>
      <c r="L40" s="8">
        <v>34.914653398615471</v>
      </c>
      <c r="M40" s="8">
        <v>34.914653398615471</v>
      </c>
      <c r="N40" s="8">
        <v>30.359686869140635</v>
      </c>
      <c r="O40" s="8">
        <v>30.359686869140635</v>
      </c>
      <c r="P40" s="8">
        <v>30.359686869140635</v>
      </c>
      <c r="Q40" s="8">
        <v>30.359686869140635</v>
      </c>
      <c r="R40" s="8">
        <v>30.359686869140635</v>
      </c>
      <c r="S40" s="8">
        <v>30.359686869140635</v>
      </c>
      <c r="T40" s="8">
        <v>34.914653398615471</v>
      </c>
      <c r="U40" s="8">
        <v>34.914653398615471</v>
      </c>
      <c r="V40" s="8">
        <v>34.914653398615471</v>
      </c>
      <c r="W40" s="8">
        <v>34.914653398615471</v>
      </c>
      <c r="X40" s="8">
        <v>34.914653398615471</v>
      </c>
      <c r="Y40" s="9">
        <v>34.914653398615471</v>
      </c>
    </row>
    <row r="41" spans="1:25" x14ac:dyDescent="0.25">
      <c r="A41" s="7">
        <v>1994</v>
      </c>
      <c r="B41" s="8">
        <v>27.363166201657275</v>
      </c>
      <c r="C41" s="8">
        <v>27.363166201657275</v>
      </c>
      <c r="D41" s="8">
        <v>27.363166201657275</v>
      </c>
      <c r="E41" s="8">
        <v>27.363166201657275</v>
      </c>
      <c r="F41" s="8">
        <v>27.363166201657275</v>
      </c>
      <c r="G41" s="8">
        <v>27.363166201657275</v>
      </c>
      <c r="H41" s="8">
        <v>30.879581893805955</v>
      </c>
      <c r="I41" s="8">
        <v>30.879581893805955</v>
      </c>
      <c r="J41" s="8">
        <v>30.879581893805955</v>
      </c>
      <c r="K41" s="8">
        <v>33.741280983088636</v>
      </c>
      <c r="L41" s="8">
        <v>33.741280983088636</v>
      </c>
      <c r="M41" s="8">
        <v>33.741280983088636</v>
      </c>
      <c r="N41" s="8">
        <v>30.846988123839694</v>
      </c>
      <c r="O41" s="8">
        <v>30.846988123839694</v>
      </c>
      <c r="P41" s="8">
        <v>30.846988123839694</v>
      </c>
      <c r="Q41" s="8">
        <v>30.846988123839694</v>
      </c>
      <c r="R41" s="8">
        <v>30.846988123839694</v>
      </c>
      <c r="S41" s="8">
        <v>30.846988123839694</v>
      </c>
      <c r="T41" s="8">
        <v>33.741280983088636</v>
      </c>
      <c r="U41" s="8">
        <v>33.741280983088636</v>
      </c>
      <c r="V41" s="8">
        <v>33.741280983088636</v>
      </c>
      <c r="W41" s="8">
        <v>33.741280983088636</v>
      </c>
      <c r="X41" s="8">
        <v>33.741280983088636</v>
      </c>
      <c r="Y41" s="9">
        <v>33.741280983088636</v>
      </c>
    </row>
    <row r="42" spans="1:25" x14ac:dyDescent="0.25">
      <c r="A42" s="7">
        <v>1995</v>
      </c>
      <c r="B42" s="8">
        <v>28.46237005403809</v>
      </c>
      <c r="C42" s="8">
        <v>28.46237005403809</v>
      </c>
      <c r="D42" s="8">
        <v>28.46237005403809</v>
      </c>
      <c r="E42" s="8">
        <v>28.46237005403809</v>
      </c>
      <c r="F42" s="8">
        <v>28.46237005403809</v>
      </c>
      <c r="G42" s="8">
        <v>28.46237005403809</v>
      </c>
      <c r="H42" s="8">
        <v>29.379156994398762</v>
      </c>
      <c r="I42" s="8">
        <v>29.379156994398762</v>
      </c>
      <c r="J42" s="8">
        <v>29.379156994398762</v>
      </c>
      <c r="K42" s="8">
        <v>33.341136191756064</v>
      </c>
      <c r="L42" s="8">
        <v>33.341136191756064</v>
      </c>
      <c r="M42" s="8">
        <v>33.341136191756064</v>
      </c>
      <c r="N42" s="8">
        <v>29.196307538687126</v>
      </c>
      <c r="O42" s="8">
        <v>29.196307538687126</v>
      </c>
      <c r="P42" s="8">
        <v>29.196307538687126</v>
      </c>
      <c r="Q42" s="8">
        <v>29.196307538687126</v>
      </c>
      <c r="R42" s="8">
        <v>29.196307538687126</v>
      </c>
      <c r="S42" s="8">
        <v>29.196307538687126</v>
      </c>
      <c r="T42" s="8">
        <v>33.341136191756064</v>
      </c>
      <c r="U42" s="8">
        <v>33.341136191756064</v>
      </c>
      <c r="V42" s="8">
        <v>33.341136191756064</v>
      </c>
      <c r="W42" s="8">
        <v>33.341136191756064</v>
      </c>
      <c r="X42" s="8">
        <v>33.341136191756064</v>
      </c>
      <c r="Y42" s="9">
        <v>33.341136191756064</v>
      </c>
    </row>
    <row r="43" spans="1:25" x14ac:dyDescent="0.25">
      <c r="A43" s="7">
        <v>1996</v>
      </c>
      <c r="B43" s="8">
        <v>25.931491859605156</v>
      </c>
      <c r="C43" s="8">
        <v>25.931491859605156</v>
      </c>
      <c r="D43" s="8">
        <v>25.931491859605156</v>
      </c>
      <c r="E43" s="8">
        <v>25.931491859605156</v>
      </c>
      <c r="F43" s="8">
        <v>25.931491859605156</v>
      </c>
      <c r="G43" s="8">
        <v>25.931491859605156</v>
      </c>
      <c r="H43" s="8">
        <v>30.491818632285987</v>
      </c>
      <c r="I43" s="8">
        <v>30.491818632285987</v>
      </c>
      <c r="J43" s="8">
        <v>30.491818632285987</v>
      </c>
      <c r="K43" s="8">
        <v>31.915936191574701</v>
      </c>
      <c r="L43" s="8">
        <v>31.915936191574701</v>
      </c>
      <c r="M43" s="8">
        <v>31.915936191574701</v>
      </c>
      <c r="N43" s="8">
        <v>29.517775465905746</v>
      </c>
      <c r="O43" s="8">
        <v>29.517775465905746</v>
      </c>
      <c r="P43" s="8">
        <v>29.517775465905746</v>
      </c>
      <c r="Q43" s="8">
        <v>29.517775465905746</v>
      </c>
      <c r="R43" s="8">
        <v>29.517775465905746</v>
      </c>
      <c r="S43" s="8">
        <v>29.517775465905746</v>
      </c>
      <c r="T43" s="8">
        <v>31.915936191574701</v>
      </c>
      <c r="U43" s="8">
        <v>31.915936191574701</v>
      </c>
      <c r="V43" s="8">
        <v>31.915936191574701</v>
      </c>
      <c r="W43" s="8">
        <v>31.915936191574701</v>
      </c>
      <c r="X43" s="8">
        <v>31.915936191574701</v>
      </c>
      <c r="Y43" s="9">
        <v>31.915936191574701</v>
      </c>
    </row>
    <row r="44" spans="1:25" x14ac:dyDescent="0.25">
      <c r="A44" s="7">
        <v>1997</v>
      </c>
      <c r="B44" s="8">
        <v>26.737146662849007</v>
      </c>
      <c r="C44" s="8">
        <v>26.737146662849007</v>
      </c>
      <c r="D44" s="8">
        <v>26.737146662849007</v>
      </c>
      <c r="E44" s="8">
        <v>26.737146662849007</v>
      </c>
      <c r="F44" s="8">
        <v>26.737146662849007</v>
      </c>
      <c r="G44" s="8">
        <v>26.737146662849007</v>
      </c>
      <c r="H44" s="8">
        <v>31.676298841194388</v>
      </c>
      <c r="I44" s="8">
        <v>31.676298841194388</v>
      </c>
      <c r="J44" s="8">
        <v>31.676298841194388</v>
      </c>
      <c r="K44" s="8">
        <v>33.226970226871842</v>
      </c>
      <c r="L44" s="8">
        <v>33.226970226871842</v>
      </c>
      <c r="M44" s="8">
        <v>33.226970226871842</v>
      </c>
      <c r="N44" s="8">
        <v>32.589324756375419</v>
      </c>
      <c r="O44" s="8">
        <v>32.589324756375419</v>
      </c>
      <c r="P44" s="8">
        <v>32.589324756375419</v>
      </c>
      <c r="Q44" s="8">
        <v>32.589324756375419</v>
      </c>
      <c r="R44" s="8">
        <v>32.589324756375419</v>
      </c>
      <c r="S44" s="8">
        <v>32.589324756375419</v>
      </c>
      <c r="T44" s="8">
        <v>33.226970226871842</v>
      </c>
      <c r="U44" s="8">
        <v>33.226970226871842</v>
      </c>
      <c r="V44" s="8">
        <v>33.226970226871842</v>
      </c>
      <c r="W44" s="8">
        <v>33.226970226871842</v>
      </c>
      <c r="X44" s="8">
        <v>33.226970226871842</v>
      </c>
      <c r="Y44" s="9">
        <v>33.226970226871842</v>
      </c>
    </row>
    <row r="45" spans="1:25" x14ac:dyDescent="0.25">
      <c r="A45" s="7">
        <v>1998</v>
      </c>
      <c r="B45" s="8">
        <v>27.342215714930251</v>
      </c>
      <c r="C45" s="8">
        <v>27.342215714930251</v>
      </c>
      <c r="D45" s="8">
        <v>27.342215714930251</v>
      </c>
      <c r="E45" s="8">
        <v>27.342215714930251</v>
      </c>
      <c r="F45" s="8">
        <v>27.342215714930251</v>
      </c>
      <c r="G45" s="8">
        <v>27.342215714930251</v>
      </c>
      <c r="H45" s="8">
        <v>31.593574110750481</v>
      </c>
      <c r="I45" s="8">
        <v>31.593574110750481</v>
      </c>
      <c r="J45" s="8">
        <v>31.593574110750481</v>
      </c>
      <c r="K45" s="8">
        <v>31.200639301587117</v>
      </c>
      <c r="L45" s="8">
        <v>31.200639301587117</v>
      </c>
      <c r="M45" s="8">
        <v>31.200639301587117</v>
      </c>
      <c r="N45" s="8">
        <v>31.591233707161141</v>
      </c>
      <c r="O45" s="8">
        <v>31.591233707161141</v>
      </c>
      <c r="P45" s="8">
        <v>31.591233707161141</v>
      </c>
      <c r="Q45" s="8">
        <v>31.591233707161141</v>
      </c>
      <c r="R45" s="8">
        <v>31.591233707161141</v>
      </c>
      <c r="S45" s="8">
        <v>31.591233707161141</v>
      </c>
      <c r="T45" s="8">
        <v>31.200639301587117</v>
      </c>
      <c r="U45" s="8">
        <v>31.200639301587117</v>
      </c>
      <c r="V45" s="8">
        <v>31.200639301587117</v>
      </c>
      <c r="W45" s="8">
        <v>31.200639301587117</v>
      </c>
      <c r="X45" s="8">
        <v>31.200639301587117</v>
      </c>
      <c r="Y45" s="9">
        <v>31.200639301587117</v>
      </c>
    </row>
    <row r="46" spans="1:25" x14ac:dyDescent="0.25">
      <c r="A46" s="7">
        <v>1999</v>
      </c>
      <c r="B46" s="8">
        <v>28.145400629665229</v>
      </c>
      <c r="C46" s="8">
        <v>28.145400629665229</v>
      </c>
      <c r="D46" s="8">
        <v>28.145400629665229</v>
      </c>
      <c r="E46" s="8">
        <v>28.145400629665229</v>
      </c>
      <c r="F46" s="8">
        <v>28.145400629665229</v>
      </c>
      <c r="G46" s="8">
        <v>28.145400629665229</v>
      </c>
      <c r="H46" s="8">
        <v>28.052632175771514</v>
      </c>
      <c r="I46" s="8">
        <v>28.052632175771514</v>
      </c>
      <c r="J46" s="8">
        <v>28.052632175771514</v>
      </c>
      <c r="K46" s="8">
        <v>29.799287573298777</v>
      </c>
      <c r="L46" s="8">
        <v>29.799287573298777</v>
      </c>
      <c r="M46" s="8">
        <v>29.799287573298777</v>
      </c>
      <c r="N46" s="8">
        <v>30.272600216162644</v>
      </c>
      <c r="O46" s="8">
        <v>30.272600216162644</v>
      </c>
      <c r="P46" s="8">
        <v>30.272600216162644</v>
      </c>
      <c r="Q46" s="8">
        <v>30.272600216162644</v>
      </c>
      <c r="R46" s="8">
        <v>30.272600216162644</v>
      </c>
      <c r="S46" s="8">
        <v>30.272600216162644</v>
      </c>
      <c r="T46" s="8">
        <v>29.799287573298777</v>
      </c>
      <c r="U46" s="8">
        <v>29.799287573298777</v>
      </c>
      <c r="V46" s="8">
        <v>29.799287573298777</v>
      </c>
      <c r="W46" s="8">
        <v>29.799287573298777</v>
      </c>
      <c r="X46" s="8">
        <v>29.799287573298777</v>
      </c>
      <c r="Y46" s="9">
        <v>29.799287573298777</v>
      </c>
    </row>
    <row r="47" spans="1:25" x14ac:dyDescent="0.25">
      <c r="A47" s="7">
        <v>2000</v>
      </c>
      <c r="B47" s="8">
        <v>33.252477575747434</v>
      </c>
      <c r="C47" s="8">
        <v>33.252477575747434</v>
      </c>
      <c r="D47" s="8">
        <v>33.252477575747434</v>
      </c>
      <c r="E47" s="8">
        <v>33.252477575747434</v>
      </c>
      <c r="F47" s="8">
        <v>33.252477575747434</v>
      </c>
      <c r="G47" s="8">
        <v>33.252477575747434</v>
      </c>
      <c r="H47" s="8">
        <v>35.72964830353893</v>
      </c>
      <c r="I47" s="8">
        <v>35.72964830353893</v>
      </c>
      <c r="J47" s="8">
        <v>35.72964830353893</v>
      </c>
      <c r="K47" s="8">
        <v>37.140551281179135</v>
      </c>
      <c r="L47" s="8">
        <v>37.140551281179135</v>
      </c>
      <c r="M47" s="8">
        <v>37.140551281179135</v>
      </c>
      <c r="N47" s="8">
        <v>35.338598291511104</v>
      </c>
      <c r="O47" s="8">
        <v>35.338598291511104</v>
      </c>
      <c r="P47" s="8">
        <v>35.338598291511104</v>
      </c>
      <c r="Q47" s="8">
        <v>35.338598291511104</v>
      </c>
      <c r="R47" s="8">
        <v>35.338598291511104</v>
      </c>
      <c r="S47" s="8">
        <v>35.338598291511104</v>
      </c>
      <c r="T47" s="8">
        <v>37.140551281179135</v>
      </c>
      <c r="U47" s="8">
        <v>37.140551281179135</v>
      </c>
      <c r="V47" s="8">
        <v>37.140551281179135</v>
      </c>
      <c r="W47" s="8">
        <v>37.140551281179135</v>
      </c>
      <c r="X47" s="8">
        <v>37.140551281179135</v>
      </c>
      <c r="Y47" s="9">
        <v>37.140551281179135</v>
      </c>
    </row>
    <row r="48" spans="1:25" x14ac:dyDescent="0.25">
      <c r="A48" s="7">
        <v>2001</v>
      </c>
      <c r="B48" s="8">
        <v>47.64139260236378</v>
      </c>
      <c r="C48" s="8">
        <v>47.64139260236378</v>
      </c>
      <c r="D48" s="8">
        <v>47.64139260236378</v>
      </c>
      <c r="E48" s="8">
        <v>47.64139260236378</v>
      </c>
      <c r="F48" s="8">
        <v>47.64139260236378</v>
      </c>
      <c r="G48" s="8">
        <v>47.64139260236378</v>
      </c>
      <c r="H48" s="8">
        <v>35.98649942742653</v>
      </c>
      <c r="I48" s="8">
        <v>35.98649942742653</v>
      </c>
      <c r="J48" s="8">
        <v>35.98649942742653</v>
      </c>
      <c r="K48" s="8">
        <v>37.034735551333249</v>
      </c>
      <c r="L48" s="8">
        <v>37.034735551333249</v>
      </c>
      <c r="M48" s="8">
        <v>37.034735551333249</v>
      </c>
      <c r="N48" s="8">
        <v>55.210361965031915</v>
      </c>
      <c r="O48" s="8">
        <v>55.210361965031915</v>
      </c>
      <c r="P48" s="8">
        <v>55.210361965031915</v>
      </c>
      <c r="Q48" s="8">
        <v>55.210361965031915</v>
      </c>
      <c r="R48" s="8">
        <v>55.210361965031915</v>
      </c>
      <c r="S48" s="8">
        <v>55.210361965031915</v>
      </c>
      <c r="T48" s="8">
        <v>37.034735551333249</v>
      </c>
      <c r="U48" s="8">
        <v>37.034735551333249</v>
      </c>
      <c r="V48" s="8">
        <v>37.034735551333249</v>
      </c>
      <c r="W48" s="8">
        <v>37.034735551333249</v>
      </c>
      <c r="X48" s="8">
        <v>37.034735551333249</v>
      </c>
      <c r="Y48" s="9">
        <v>37.034735551333249</v>
      </c>
    </row>
    <row r="49" spans="1:25" x14ac:dyDescent="0.25">
      <c r="A49" s="7">
        <v>2002</v>
      </c>
      <c r="B49" s="8">
        <v>27.35089508434622</v>
      </c>
      <c r="C49" s="8">
        <v>27.35089508434622</v>
      </c>
      <c r="D49" s="8">
        <v>27.35089508434622</v>
      </c>
      <c r="E49" s="8">
        <v>27.35089508434622</v>
      </c>
      <c r="F49" s="8">
        <v>27.35089508434622</v>
      </c>
      <c r="G49" s="8">
        <v>27.35089508434622</v>
      </c>
      <c r="H49" s="8">
        <v>28.75670957855402</v>
      </c>
      <c r="I49" s="8">
        <v>28.75670957855402</v>
      </c>
      <c r="J49" s="8">
        <v>28.75670957855402</v>
      </c>
      <c r="K49" s="8">
        <v>32.457047189306572</v>
      </c>
      <c r="L49" s="8">
        <v>32.457047189306572</v>
      </c>
      <c r="M49" s="8">
        <v>32.457047189306572</v>
      </c>
      <c r="N49" s="8">
        <v>30.017200239196292</v>
      </c>
      <c r="O49" s="8">
        <v>30.017200239196292</v>
      </c>
      <c r="P49" s="8">
        <v>30.017200239196292</v>
      </c>
      <c r="Q49" s="8">
        <v>30.017200239196292</v>
      </c>
      <c r="R49" s="8">
        <v>30.017200239196292</v>
      </c>
      <c r="S49" s="8">
        <v>30.017200239196292</v>
      </c>
      <c r="T49" s="8">
        <v>32.457047189306572</v>
      </c>
      <c r="U49" s="8">
        <v>32.457047189306572</v>
      </c>
      <c r="V49" s="8">
        <v>32.457047189306572</v>
      </c>
      <c r="W49" s="8">
        <v>32.457047189306572</v>
      </c>
      <c r="X49" s="8">
        <v>32.457047189306572</v>
      </c>
      <c r="Y49" s="9">
        <v>32.457047189306572</v>
      </c>
    </row>
    <row r="50" spans="1:25" x14ac:dyDescent="0.25">
      <c r="A50" s="7">
        <v>2003</v>
      </c>
      <c r="B50" s="8">
        <v>36.372868229035618</v>
      </c>
      <c r="C50" s="8">
        <v>36.372868229035618</v>
      </c>
      <c r="D50" s="8">
        <v>36.372868229035618</v>
      </c>
      <c r="E50" s="8">
        <v>36.372868229035618</v>
      </c>
      <c r="F50" s="8">
        <v>36.372868229035618</v>
      </c>
      <c r="G50" s="8">
        <v>36.372868229035618</v>
      </c>
      <c r="H50" s="8">
        <v>35.519272945271133</v>
      </c>
      <c r="I50" s="8">
        <v>35.519272945271133</v>
      </c>
      <c r="J50" s="8">
        <v>35.519272945271133</v>
      </c>
      <c r="K50" s="8">
        <v>39.425076167047806</v>
      </c>
      <c r="L50" s="8">
        <v>39.425076167047806</v>
      </c>
      <c r="M50" s="8">
        <v>39.425076167047806</v>
      </c>
      <c r="N50" s="8">
        <v>35.75846167111272</v>
      </c>
      <c r="O50" s="8">
        <v>35.75846167111272</v>
      </c>
      <c r="P50" s="8">
        <v>35.75846167111272</v>
      </c>
      <c r="Q50" s="8">
        <v>35.75846167111272</v>
      </c>
      <c r="R50" s="8">
        <v>35.75846167111272</v>
      </c>
      <c r="S50" s="8">
        <v>35.75846167111272</v>
      </c>
      <c r="T50" s="8">
        <v>39.425076167047806</v>
      </c>
      <c r="U50" s="8">
        <v>39.425076167047806</v>
      </c>
      <c r="V50" s="8">
        <v>39.425076167047806</v>
      </c>
      <c r="W50" s="8">
        <v>39.425076167047806</v>
      </c>
      <c r="X50" s="8">
        <v>39.425076167047806</v>
      </c>
      <c r="Y50" s="9">
        <v>39.425076167047806</v>
      </c>
    </row>
    <row r="51" spans="1:25" x14ac:dyDescent="0.25">
      <c r="A51" s="7">
        <v>2004</v>
      </c>
      <c r="B51" s="8">
        <v>36.893905578497801</v>
      </c>
      <c r="C51" s="8">
        <v>36.893905578497801</v>
      </c>
      <c r="D51" s="8">
        <v>36.893905578497801</v>
      </c>
      <c r="E51" s="8">
        <v>36.893905578497801</v>
      </c>
      <c r="F51" s="8">
        <v>36.893905578497801</v>
      </c>
      <c r="G51" s="8">
        <v>36.893905578497801</v>
      </c>
      <c r="H51" s="8">
        <v>38.041813306994086</v>
      </c>
      <c r="I51" s="8">
        <v>38.041813306994086</v>
      </c>
      <c r="J51" s="8">
        <v>38.041813306994086</v>
      </c>
      <c r="K51" s="8">
        <v>42.733850841892263</v>
      </c>
      <c r="L51" s="8">
        <v>42.733850841892263</v>
      </c>
      <c r="M51" s="8">
        <v>42.733850841892263</v>
      </c>
      <c r="N51" s="8">
        <v>37.880480163571974</v>
      </c>
      <c r="O51" s="8">
        <v>37.880480163571974</v>
      </c>
      <c r="P51" s="8">
        <v>37.880480163571974</v>
      </c>
      <c r="Q51" s="8">
        <v>37.880480163571974</v>
      </c>
      <c r="R51" s="8">
        <v>37.880480163571974</v>
      </c>
      <c r="S51" s="8">
        <v>37.880480163571974</v>
      </c>
      <c r="T51" s="8">
        <v>42.733850841892263</v>
      </c>
      <c r="U51" s="8">
        <v>42.733850841892263</v>
      </c>
      <c r="V51" s="8">
        <v>42.733850841892263</v>
      </c>
      <c r="W51" s="8">
        <v>42.733850841892263</v>
      </c>
      <c r="X51" s="8">
        <v>42.733850841892263</v>
      </c>
      <c r="Y51" s="9">
        <v>42.733850841892263</v>
      </c>
    </row>
    <row r="52" spans="1:25" x14ac:dyDescent="0.25">
      <c r="A52" s="7">
        <v>2005</v>
      </c>
      <c r="B52" s="8">
        <v>44.626587050088773</v>
      </c>
      <c r="C52" s="8">
        <v>44.626587050088773</v>
      </c>
      <c r="D52" s="8">
        <v>44.626587050088773</v>
      </c>
      <c r="E52" s="8">
        <v>44.626587050088773</v>
      </c>
      <c r="F52" s="8">
        <v>44.626587050088773</v>
      </c>
      <c r="G52" s="8">
        <v>44.626587050088773</v>
      </c>
      <c r="H52" s="8">
        <v>42.848871270728431</v>
      </c>
      <c r="I52" s="8">
        <v>42.848871270728431</v>
      </c>
      <c r="J52" s="8">
        <v>42.848871270728431</v>
      </c>
      <c r="K52" s="8">
        <v>48.520813823514651</v>
      </c>
      <c r="L52" s="8">
        <v>48.520813823514651</v>
      </c>
      <c r="M52" s="8">
        <v>48.520813823514651</v>
      </c>
      <c r="N52" s="8">
        <v>45.191466481916535</v>
      </c>
      <c r="O52" s="8">
        <v>45.191466481916535</v>
      </c>
      <c r="P52" s="8">
        <v>45.191466481916535</v>
      </c>
      <c r="Q52" s="8">
        <v>45.191466481916535</v>
      </c>
      <c r="R52" s="8">
        <v>45.191466481916535</v>
      </c>
      <c r="S52" s="8">
        <v>45.191466481916535</v>
      </c>
      <c r="T52" s="8">
        <v>48.520813823514651</v>
      </c>
      <c r="U52" s="8">
        <v>48.520813823514651</v>
      </c>
      <c r="V52" s="8">
        <v>48.520813823514651</v>
      </c>
      <c r="W52" s="8">
        <v>48.520813823514651</v>
      </c>
      <c r="X52" s="8">
        <v>48.520813823514651</v>
      </c>
      <c r="Y52" s="9">
        <v>48.520813823514651</v>
      </c>
    </row>
    <row r="53" spans="1:25" x14ac:dyDescent="0.25">
      <c r="A53" s="7">
        <v>2006</v>
      </c>
      <c r="B53" s="8">
        <v>44.970264150726777</v>
      </c>
      <c r="C53" s="8">
        <v>44.970264150726777</v>
      </c>
      <c r="D53" s="8">
        <v>44.970264150726777</v>
      </c>
      <c r="E53" s="8">
        <v>44.970264150726777</v>
      </c>
      <c r="F53" s="8">
        <v>44.970264150726777</v>
      </c>
      <c r="G53" s="8">
        <v>44.970264150726777</v>
      </c>
      <c r="H53" s="8">
        <v>39.500715901765552</v>
      </c>
      <c r="I53" s="8">
        <v>39.500715901765552</v>
      </c>
      <c r="J53" s="8">
        <v>39.500715901765552</v>
      </c>
      <c r="K53" s="8">
        <v>43.763416362254212</v>
      </c>
      <c r="L53" s="8">
        <v>43.763416362254212</v>
      </c>
      <c r="M53" s="8">
        <v>43.763416362254212</v>
      </c>
      <c r="N53" s="8">
        <v>45.618735138829202</v>
      </c>
      <c r="O53" s="8">
        <v>45.618735138829202</v>
      </c>
      <c r="P53" s="8">
        <v>45.618735138829202</v>
      </c>
      <c r="Q53" s="8">
        <v>45.618735138829202</v>
      </c>
      <c r="R53" s="8">
        <v>45.618735138829202</v>
      </c>
      <c r="S53" s="8">
        <v>45.618735138829202</v>
      </c>
      <c r="T53" s="8">
        <v>43.763416362254212</v>
      </c>
      <c r="U53" s="8">
        <v>43.763416362254212</v>
      </c>
      <c r="V53" s="8">
        <v>43.763416362254212</v>
      </c>
      <c r="W53" s="8">
        <v>43.763416362254212</v>
      </c>
      <c r="X53" s="8">
        <v>43.763416362254212</v>
      </c>
      <c r="Y53" s="9">
        <v>43.763416362254212</v>
      </c>
    </row>
    <row r="54" spans="1:25" x14ac:dyDescent="0.25">
      <c r="A54" s="7">
        <v>2007</v>
      </c>
      <c r="B54" s="8">
        <v>42.30652451377221</v>
      </c>
      <c r="C54" s="8">
        <v>42.30652451377221</v>
      </c>
      <c r="D54" s="8">
        <v>42.30652451377221</v>
      </c>
      <c r="E54" s="8">
        <v>42.30652451377221</v>
      </c>
      <c r="F54" s="8">
        <v>42.30652451377221</v>
      </c>
      <c r="G54" s="8">
        <v>42.30652451377221</v>
      </c>
      <c r="H54" s="8">
        <v>38.116488841507802</v>
      </c>
      <c r="I54" s="8">
        <v>38.116488841507802</v>
      </c>
      <c r="J54" s="8">
        <v>38.116488841507802</v>
      </c>
      <c r="K54" s="8">
        <v>42.928636681091298</v>
      </c>
      <c r="L54" s="8">
        <v>42.928636681091298</v>
      </c>
      <c r="M54" s="8">
        <v>42.928636681091298</v>
      </c>
      <c r="N54" s="8">
        <v>43.602820303688375</v>
      </c>
      <c r="O54" s="8">
        <v>43.602820303688375</v>
      </c>
      <c r="P54" s="8">
        <v>43.602820303688375</v>
      </c>
      <c r="Q54" s="8">
        <v>43.602820303688375</v>
      </c>
      <c r="R54" s="8">
        <v>43.602820303688375</v>
      </c>
      <c r="S54" s="8">
        <v>43.602820303688375</v>
      </c>
      <c r="T54" s="8">
        <v>42.928636681091298</v>
      </c>
      <c r="U54" s="8">
        <v>42.928636681091298</v>
      </c>
      <c r="V54" s="8">
        <v>42.928636681091298</v>
      </c>
      <c r="W54" s="8">
        <v>42.928636681091298</v>
      </c>
      <c r="X54" s="8">
        <v>42.928636681091298</v>
      </c>
      <c r="Y54" s="9">
        <v>42.928636681091298</v>
      </c>
    </row>
    <row r="55" spans="1:25" x14ac:dyDescent="0.25">
      <c r="A55" s="7">
        <v>2008</v>
      </c>
      <c r="B55" s="8">
        <v>44.513407980292399</v>
      </c>
      <c r="C55" s="8">
        <v>44.513407980292399</v>
      </c>
      <c r="D55" s="8">
        <v>44.513407980292399</v>
      </c>
      <c r="E55" s="8">
        <v>44.513407980292399</v>
      </c>
      <c r="F55" s="8">
        <v>44.513407980292399</v>
      </c>
      <c r="G55" s="8">
        <v>44.513407980292399</v>
      </c>
      <c r="H55" s="8">
        <v>42.294031584824488</v>
      </c>
      <c r="I55" s="8">
        <v>42.294031584824488</v>
      </c>
      <c r="J55" s="8">
        <v>42.294031584824488</v>
      </c>
      <c r="K55" s="8">
        <v>49.296571624628008</v>
      </c>
      <c r="L55" s="8">
        <v>49.296571624628008</v>
      </c>
      <c r="M55" s="8">
        <v>49.296571624628008</v>
      </c>
      <c r="N55" s="8">
        <v>46.926223763758607</v>
      </c>
      <c r="O55" s="8">
        <v>46.926223763758607</v>
      </c>
      <c r="P55" s="8">
        <v>46.926223763758607</v>
      </c>
      <c r="Q55" s="8">
        <v>46.926223763758607</v>
      </c>
      <c r="R55" s="8">
        <v>46.926223763758607</v>
      </c>
      <c r="S55" s="8">
        <v>46.926223763758607</v>
      </c>
      <c r="T55" s="8">
        <v>49.296571624628008</v>
      </c>
      <c r="U55" s="8">
        <v>49.296571624628008</v>
      </c>
      <c r="V55" s="8">
        <v>49.296571624628008</v>
      </c>
      <c r="W55" s="8">
        <v>49.296571624628008</v>
      </c>
      <c r="X55" s="8">
        <v>49.296571624628008</v>
      </c>
      <c r="Y55" s="9">
        <v>49.296571624628008</v>
      </c>
    </row>
    <row r="56" spans="1:25" x14ac:dyDescent="0.25">
      <c r="A56" s="7">
        <v>2009</v>
      </c>
      <c r="B56" s="8">
        <v>34.112433852158226</v>
      </c>
      <c r="C56" s="8">
        <v>34.112433852158226</v>
      </c>
      <c r="D56" s="8">
        <v>34.112433852158226</v>
      </c>
      <c r="E56" s="8">
        <v>34.112433852158226</v>
      </c>
      <c r="F56" s="8">
        <v>34.112433852158226</v>
      </c>
      <c r="G56" s="8">
        <v>34.112433852158226</v>
      </c>
      <c r="H56" s="8">
        <v>29.544895252110948</v>
      </c>
      <c r="I56" s="8">
        <v>29.544895252110948</v>
      </c>
      <c r="J56" s="8">
        <v>29.544895252110948</v>
      </c>
      <c r="K56" s="8">
        <v>33.40635144585535</v>
      </c>
      <c r="L56" s="8">
        <v>33.40635144585535</v>
      </c>
      <c r="M56" s="8">
        <v>33.40635144585535</v>
      </c>
      <c r="N56" s="8">
        <v>34.516936967135877</v>
      </c>
      <c r="O56" s="8">
        <v>34.516936967135877</v>
      </c>
      <c r="P56" s="8">
        <v>34.516936967135877</v>
      </c>
      <c r="Q56" s="8">
        <v>34.516936967135877</v>
      </c>
      <c r="R56" s="8">
        <v>34.516936967135877</v>
      </c>
      <c r="S56" s="8">
        <v>34.516936967135877</v>
      </c>
      <c r="T56" s="8">
        <v>33.40635144585535</v>
      </c>
      <c r="U56" s="8">
        <v>33.40635144585535</v>
      </c>
      <c r="V56" s="8">
        <v>33.40635144585535</v>
      </c>
      <c r="W56" s="8">
        <v>33.40635144585535</v>
      </c>
      <c r="X56" s="8">
        <v>33.40635144585535</v>
      </c>
      <c r="Y56" s="9">
        <v>33.40635144585535</v>
      </c>
    </row>
    <row r="57" spans="1:25" x14ac:dyDescent="0.25">
      <c r="A57" s="7">
        <v>2010</v>
      </c>
      <c r="B57" s="8">
        <v>34.361312747050327</v>
      </c>
      <c r="C57" s="8">
        <v>34.361312747050327</v>
      </c>
      <c r="D57" s="8">
        <v>34.361312747050327</v>
      </c>
      <c r="E57" s="8">
        <v>34.361312747050327</v>
      </c>
      <c r="F57" s="8">
        <v>34.361312747050327</v>
      </c>
      <c r="G57" s="8">
        <v>34.361312747050327</v>
      </c>
      <c r="H57" s="8">
        <v>31.689688470021999</v>
      </c>
      <c r="I57" s="8">
        <v>31.689688470021999</v>
      </c>
      <c r="J57" s="8">
        <v>31.689688470021999</v>
      </c>
      <c r="K57" s="8">
        <v>37.425169278073547</v>
      </c>
      <c r="L57" s="8">
        <v>37.425169278073547</v>
      </c>
      <c r="M57" s="8">
        <v>37.425169278073547</v>
      </c>
      <c r="N57" s="8">
        <v>36.73369726887347</v>
      </c>
      <c r="O57" s="8">
        <v>36.73369726887347</v>
      </c>
      <c r="P57" s="8">
        <v>36.73369726887347</v>
      </c>
      <c r="Q57" s="8">
        <v>36.73369726887347</v>
      </c>
      <c r="R57" s="8">
        <v>36.73369726887347</v>
      </c>
      <c r="S57" s="8">
        <v>36.73369726887347</v>
      </c>
      <c r="T57" s="8">
        <v>37.425169278073547</v>
      </c>
      <c r="U57" s="8">
        <v>37.425169278073547</v>
      </c>
      <c r="V57" s="8">
        <v>37.425169278073547</v>
      </c>
      <c r="W57" s="8">
        <v>37.425169278073547</v>
      </c>
      <c r="X57" s="8">
        <v>37.425169278073547</v>
      </c>
      <c r="Y57" s="9">
        <v>37.425169278073547</v>
      </c>
    </row>
    <row r="58" spans="1:25" x14ac:dyDescent="0.25">
      <c r="A58" s="7">
        <v>2011</v>
      </c>
      <c r="B58" s="8">
        <v>34.28906288207255</v>
      </c>
      <c r="C58" s="8">
        <v>34.28906288207255</v>
      </c>
      <c r="D58" s="8">
        <v>34.28906288207255</v>
      </c>
      <c r="E58" s="8">
        <v>34.28906288207255</v>
      </c>
      <c r="F58" s="8">
        <v>34.28906288207255</v>
      </c>
      <c r="G58" s="8">
        <v>34.28906288207255</v>
      </c>
      <c r="H58" s="8">
        <v>30.731605363555538</v>
      </c>
      <c r="I58" s="8">
        <v>30.731605363555538</v>
      </c>
      <c r="J58" s="8">
        <v>30.731605363555538</v>
      </c>
      <c r="K58" s="8">
        <v>37.508216670429356</v>
      </c>
      <c r="L58" s="8">
        <v>37.508216670429356</v>
      </c>
      <c r="M58" s="8">
        <v>37.508216670429356</v>
      </c>
      <c r="N58" s="8">
        <v>35.030923396035959</v>
      </c>
      <c r="O58" s="8">
        <v>35.030923396035959</v>
      </c>
      <c r="P58" s="8">
        <v>35.030923396035959</v>
      </c>
      <c r="Q58" s="8">
        <v>35.030923396035959</v>
      </c>
      <c r="R58" s="8">
        <v>35.030923396035959</v>
      </c>
      <c r="S58" s="8">
        <v>35.030923396035959</v>
      </c>
      <c r="T58" s="8">
        <v>37.508216670429356</v>
      </c>
      <c r="U58" s="8">
        <v>37.508216670429356</v>
      </c>
      <c r="V58" s="8">
        <v>37.508216670429356</v>
      </c>
      <c r="W58" s="8">
        <v>37.508216670429356</v>
      </c>
      <c r="X58" s="8">
        <v>37.508216670429356</v>
      </c>
      <c r="Y58" s="9">
        <v>37.508216670429356</v>
      </c>
    </row>
    <row r="59" spans="1:25" x14ac:dyDescent="0.25">
      <c r="A59" s="7">
        <v>2012</v>
      </c>
      <c r="B59" s="8">
        <v>38.20548143485356</v>
      </c>
      <c r="C59" s="8">
        <v>38.20548143485356</v>
      </c>
      <c r="D59" s="8">
        <v>38.20548143485356</v>
      </c>
      <c r="E59" s="8">
        <v>38.20548143485356</v>
      </c>
      <c r="F59" s="8">
        <v>38.20548143485356</v>
      </c>
      <c r="G59" s="8">
        <v>38.20548143485356</v>
      </c>
      <c r="H59" s="8">
        <v>33.028054302274299</v>
      </c>
      <c r="I59" s="8">
        <v>33.028054302274299</v>
      </c>
      <c r="J59" s="8">
        <v>33.028054302274299</v>
      </c>
      <c r="K59" s="8">
        <v>39.1140503749142</v>
      </c>
      <c r="L59" s="8">
        <v>39.1140503749142</v>
      </c>
      <c r="M59" s="8">
        <v>39.1140503749142</v>
      </c>
      <c r="N59" s="8">
        <v>39.392536766675988</v>
      </c>
      <c r="O59" s="8">
        <v>39.392536766675988</v>
      </c>
      <c r="P59" s="8">
        <v>39.392536766675988</v>
      </c>
      <c r="Q59" s="8">
        <v>39.392536766675988</v>
      </c>
      <c r="R59" s="8">
        <v>39.392536766675988</v>
      </c>
      <c r="S59" s="8">
        <v>39.392536766675988</v>
      </c>
      <c r="T59" s="8">
        <v>39.1140503749142</v>
      </c>
      <c r="U59" s="8">
        <v>39.1140503749142</v>
      </c>
      <c r="V59" s="8">
        <v>39.1140503749142</v>
      </c>
      <c r="W59" s="8">
        <v>39.1140503749142</v>
      </c>
      <c r="X59" s="8">
        <v>39.1140503749142</v>
      </c>
      <c r="Y59" s="9">
        <v>39.1140503749142</v>
      </c>
    </row>
    <row r="60" spans="1:25" x14ac:dyDescent="0.25">
      <c r="A60" s="7">
        <v>2013</v>
      </c>
      <c r="B60" s="8">
        <v>42.121899987634571</v>
      </c>
      <c r="C60" s="8">
        <v>42.121899987634571</v>
      </c>
      <c r="D60" s="8">
        <v>42.121899987634571</v>
      </c>
      <c r="E60" s="8">
        <v>42.121899987634571</v>
      </c>
      <c r="F60" s="8">
        <v>42.121899987634571</v>
      </c>
      <c r="G60" s="8">
        <v>42.121899987634571</v>
      </c>
      <c r="H60" s="8">
        <v>35.324503240993067</v>
      </c>
      <c r="I60" s="8">
        <v>35.324503240993067</v>
      </c>
      <c r="J60" s="8">
        <v>35.324503240993067</v>
      </c>
      <c r="K60" s="8">
        <v>40.719884079399051</v>
      </c>
      <c r="L60" s="8">
        <v>40.719884079399051</v>
      </c>
      <c r="M60" s="8">
        <v>40.719884079399051</v>
      </c>
      <c r="N60" s="8">
        <v>43.754150137316017</v>
      </c>
      <c r="O60" s="8">
        <v>43.754150137316017</v>
      </c>
      <c r="P60" s="8">
        <v>43.754150137316017</v>
      </c>
      <c r="Q60" s="8">
        <v>43.754150137316017</v>
      </c>
      <c r="R60" s="8">
        <v>43.754150137316017</v>
      </c>
      <c r="S60" s="8">
        <v>43.754150137316017</v>
      </c>
      <c r="T60" s="8">
        <v>40.719884079399051</v>
      </c>
      <c r="U60" s="8">
        <v>40.719884079399051</v>
      </c>
      <c r="V60" s="8">
        <v>40.719884079399051</v>
      </c>
      <c r="W60" s="8">
        <v>40.719884079399051</v>
      </c>
      <c r="X60" s="8">
        <v>40.719884079399051</v>
      </c>
      <c r="Y60" s="9">
        <v>40.719884079399051</v>
      </c>
    </row>
    <row r="61" spans="1:25" x14ac:dyDescent="0.25">
      <c r="A61" s="7">
        <v>2014</v>
      </c>
      <c r="B61" s="8">
        <v>46.038318540415581</v>
      </c>
      <c r="C61" s="8">
        <v>46.038318540415581</v>
      </c>
      <c r="D61" s="8">
        <v>46.038318540415581</v>
      </c>
      <c r="E61" s="8">
        <v>46.038318540415581</v>
      </c>
      <c r="F61" s="8">
        <v>46.038318540415581</v>
      </c>
      <c r="G61" s="8">
        <v>46.038318540415581</v>
      </c>
      <c r="H61" s="8">
        <v>37.620952179711836</v>
      </c>
      <c r="I61" s="8">
        <v>37.620952179711836</v>
      </c>
      <c r="J61" s="8">
        <v>37.620952179711836</v>
      </c>
      <c r="K61" s="8">
        <v>42.325717783883903</v>
      </c>
      <c r="L61" s="8">
        <v>42.325717783883903</v>
      </c>
      <c r="M61" s="8">
        <v>42.325717783883903</v>
      </c>
      <c r="N61" s="8">
        <v>48.115763507956046</v>
      </c>
      <c r="O61" s="8">
        <v>48.115763507956046</v>
      </c>
      <c r="P61" s="8">
        <v>48.115763507956046</v>
      </c>
      <c r="Q61" s="8">
        <v>48.115763507956046</v>
      </c>
      <c r="R61" s="8">
        <v>48.115763507956046</v>
      </c>
      <c r="S61" s="8">
        <v>48.115763507956046</v>
      </c>
      <c r="T61" s="8">
        <v>42.325717783883903</v>
      </c>
      <c r="U61" s="8">
        <v>42.325717783883903</v>
      </c>
      <c r="V61" s="8">
        <v>42.325717783883903</v>
      </c>
      <c r="W61" s="8">
        <v>42.325717783883903</v>
      </c>
      <c r="X61" s="8">
        <v>42.325717783883903</v>
      </c>
      <c r="Y61" s="9">
        <v>42.325717783883903</v>
      </c>
    </row>
    <row r="62" spans="1:25" x14ac:dyDescent="0.25">
      <c r="A62" s="7">
        <v>2015</v>
      </c>
      <c r="B62" s="8">
        <v>48.482441957055762</v>
      </c>
      <c r="C62" s="8">
        <v>49.954737093196592</v>
      </c>
      <c r="D62" s="8">
        <v>49.950249114261375</v>
      </c>
      <c r="E62" s="8">
        <v>48.482441957055762</v>
      </c>
      <c r="F62" s="8">
        <v>49.954737093196592</v>
      </c>
      <c r="G62" s="8">
        <v>49.950249114261375</v>
      </c>
      <c r="H62" s="8">
        <v>38.403984512128964</v>
      </c>
      <c r="I62" s="8">
        <v>39.917401118430597</v>
      </c>
      <c r="J62" s="8">
        <v>39.932113266908765</v>
      </c>
      <c r="K62" s="8">
        <v>42.265943565502376</v>
      </c>
      <c r="L62" s="8">
        <v>43.931551488368747</v>
      </c>
      <c r="M62" s="8">
        <v>43.947743111326737</v>
      </c>
      <c r="N62" s="8">
        <v>50.940306670190687</v>
      </c>
      <c r="O62" s="8">
        <v>52.477376878596068</v>
      </c>
      <c r="P62" s="8">
        <v>52.524077886642765</v>
      </c>
      <c r="Q62" s="8">
        <v>50.940306670190687</v>
      </c>
      <c r="R62" s="8">
        <v>52.477376878596068</v>
      </c>
      <c r="S62" s="8">
        <v>52.524077886642765</v>
      </c>
      <c r="T62" s="8">
        <v>42.265943565502376</v>
      </c>
      <c r="U62" s="8">
        <v>43.931551488368747</v>
      </c>
      <c r="V62" s="8">
        <v>43.947743111326737</v>
      </c>
      <c r="W62" s="8">
        <v>42.265943565502376</v>
      </c>
      <c r="X62" s="8">
        <v>43.931551488368747</v>
      </c>
      <c r="Y62" s="9">
        <v>43.947743111326737</v>
      </c>
    </row>
    <row r="63" spans="1:25" x14ac:dyDescent="0.25">
      <c r="A63" s="7">
        <v>2016</v>
      </c>
      <c r="B63" s="8">
        <v>48.937117008869762</v>
      </c>
      <c r="C63" s="8">
        <v>50.185011031836879</v>
      </c>
      <c r="D63" s="8">
        <v>51.766258494788786</v>
      </c>
      <c r="E63" s="8">
        <v>48.937117008869762</v>
      </c>
      <c r="F63" s="8">
        <v>50.185011031836879</v>
      </c>
      <c r="G63" s="8">
        <v>51.766258494788786</v>
      </c>
      <c r="H63" s="8">
        <v>38.944239746347627</v>
      </c>
      <c r="I63" s="8">
        <v>40.212762579001016</v>
      </c>
      <c r="J63" s="8">
        <v>41.886457069474261</v>
      </c>
      <c r="K63" s="8">
        <v>42.860527630945938</v>
      </c>
      <c r="L63" s="8">
        <v>44.256614915575121</v>
      </c>
      <c r="M63" s="8">
        <v>46.098618493560444</v>
      </c>
      <c r="N63" s="8">
        <v>51.496784775106526</v>
      </c>
      <c r="O63" s="8">
        <v>52.929723265846242</v>
      </c>
      <c r="P63" s="8">
        <v>54.661350635768414</v>
      </c>
      <c r="Q63" s="8">
        <v>51.496784775106526</v>
      </c>
      <c r="R63" s="8">
        <v>52.929723265846242</v>
      </c>
      <c r="S63" s="8">
        <v>54.661350635768414</v>
      </c>
      <c r="T63" s="8">
        <v>42.860527630945938</v>
      </c>
      <c r="U63" s="8">
        <v>44.256614915575121</v>
      </c>
      <c r="V63" s="8">
        <v>46.098618493560444</v>
      </c>
      <c r="W63" s="8">
        <v>42.860527630945938</v>
      </c>
      <c r="X63" s="8">
        <v>44.256614915575121</v>
      </c>
      <c r="Y63" s="9">
        <v>46.098618493560444</v>
      </c>
    </row>
    <row r="64" spans="1:25" x14ac:dyDescent="0.25">
      <c r="A64" s="7">
        <v>2017</v>
      </c>
      <c r="B64" s="8">
        <v>49.256511098488424</v>
      </c>
      <c r="C64" s="8">
        <v>52.511935633866841</v>
      </c>
      <c r="D64" s="8">
        <v>54.814040615772704</v>
      </c>
      <c r="E64" s="8">
        <v>49.256511098488424</v>
      </c>
      <c r="F64" s="8">
        <v>52.511935633866841</v>
      </c>
      <c r="G64" s="8">
        <v>54.814040615772704</v>
      </c>
      <c r="H64" s="8">
        <v>39.316044543818791</v>
      </c>
      <c r="I64" s="8">
        <v>42.566983371202006</v>
      </c>
      <c r="J64" s="8">
        <v>44.960788118282053</v>
      </c>
      <c r="K64" s="8">
        <v>43.269721645237247</v>
      </c>
      <c r="L64" s="8">
        <v>46.847579483651998</v>
      </c>
      <c r="M64" s="8">
        <v>49.482108625151959</v>
      </c>
      <c r="N64" s="8">
        <v>51.879727920217022</v>
      </c>
      <c r="O64" s="8">
        <v>55.307804818097829</v>
      </c>
      <c r="P64" s="8">
        <v>57.758478885956613</v>
      </c>
      <c r="Q64" s="8">
        <v>51.879727920217022</v>
      </c>
      <c r="R64" s="8">
        <v>55.307804818097829</v>
      </c>
      <c r="S64" s="8">
        <v>57.758478885956613</v>
      </c>
      <c r="T64" s="8">
        <v>43.269721645237247</v>
      </c>
      <c r="U64" s="8">
        <v>46.847579483651998</v>
      </c>
      <c r="V64" s="8">
        <v>49.482108625151959</v>
      </c>
      <c r="W64" s="8">
        <v>43.269721645237247</v>
      </c>
      <c r="X64" s="8">
        <v>46.847579483651998</v>
      </c>
      <c r="Y64" s="9">
        <v>49.482108625151959</v>
      </c>
    </row>
    <row r="65" spans="1:26" x14ac:dyDescent="0.25">
      <c r="A65" s="7">
        <v>2018</v>
      </c>
      <c r="B65" s="8">
        <v>50.452145735190356</v>
      </c>
      <c r="C65" s="8">
        <v>52.932822973357979</v>
      </c>
      <c r="D65" s="8">
        <v>57.069581575813558</v>
      </c>
      <c r="E65" s="8">
        <v>50.452145735190356</v>
      </c>
      <c r="F65" s="8">
        <v>52.932822973357979</v>
      </c>
      <c r="G65" s="8">
        <v>57.069581575813558</v>
      </c>
      <c r="H65" s="8">
        <v>40.524837753347576</v>
      </c>
      <c r="I65" s="8">
        <v>42.988803876098885</v>
      </c>
      <c r="J65" s="8">
        <v>47.450956595705769</v>
      </c>
      <c r="K65" s="8">
        <v>44.600072811277592</v>
      </c>
      <c r="L65" s="8">
        <v>47.311818855718002</v>
      </c>
      <c r="M65" s="8">
        <v>52.22269197014689</v>
      </c>
      <c r="N65" s="8">
        <v>53.123459701716904</v>
      </c>
      <c r="O65" s="8">
        <v>55.741637395354822</v>
      </c>
      <c r="P65" s="8">
        <v>60.299713762723862</v>
      </c>
      <c r="Q65" s="8">
        <v>53.123459701716904</v>
      </c>
      <c r="R65" s="8">
        <v>55.741637395354822</v>
      </c>
      <c r="S65" s="8">
        <v>60.299713762723862</v>
      </c>
      <c r="T65" s="8">
        <v>44.600072811277592</v>
      </c>
      <c r="U65" s="8">
        <v>47.311818855718002</v>
      </c>
      <c r="V65" s="8">
        <v>52.22269197014689</v>
      </c>
      <c r="W65" s="8">
        <v>44.600072811277592</v>
      </c>
      <c r="X65" s="8">
        <v>47.311818855718002</v>
      </c>
      <c r="Y65" s="9">
        <v>52.22269197014689</v>
      </c>
    </row>
    <row r="66" spans="1:26" x14ac:dyDescent="0.25">
      <c r="A66" s="7">
        <v>2019</v>
      </c>
      <c r="B66" s="8">
        <v>50.851996427947597</v>
      </c>
      <c r="C66" s="8">
        <v>53.875464075455518</v>
      </c>
      <c r="D66" s="8">
        <v>58.070003619521621</v>
      </c>
      <c r="E66" s="8">
        <v>50.851996427947597</v>
      </c>
      <c r="F66" s="8">
        <v>53.875464075455518</v>
      </c>
      <c r="G66" s="8">
        <v>58.070003619521621</v>
      </c>
      <c r="H66" s="8">
        <v>40.963180543388091</v>
      </c>
      <c r="I66" s="8">
        <v>43.950700334625992</v>
      </c>
      <c r="J66" s="8">
        <v>48.39332676628387</v>
      </c>
      <c r="K66" s="8">
        <v>45.082495972872863</v>
      </c>
      <c r="L66" s="8">
        <v>48.370444983929339</v>
      </c>
      <c r="M66" s="8">
        <v>53.259828219248526</v>
      </c>
      <c r="N66" s="8">
        <v>53.575086684624175</v>
      </c>
      <c r="O66" s="8">
        <v>56.723322519886239</v>
      </c>
      <c r="P66" s="8">
        <v>61.243166697181657</v>
      </c>
      <c r="Q66" s="8">
        <v>53.575086684624175</v>
      </c>
      <c r="R66" s="8">
        <v>56.723322519886239</v>
      </c>
      <c r="S66" s="8">
        <v>61.243166697181657</v>
      </c>
      <c r="T66" s="8">
        <v>45.082495972872863</v>
      </c>
      <c r="U66" s="8">
        <v>48.370444983929339</v>
      </c>
      <c r="V66" s="8">
        <v>53.259828219248526</v>
      </c>
      <c r="W66" s="8">
        <v>45.082495972872863</v>
      </c>
      <c r="X66" s="8">
        <v>48.370444983929339</v>
      </c>
      <c r="Y66" s="9">
        <v>53.259828219248526</v>
      </c>
    </row>
    <row r="67" spans="1:26" x14ac:dyDescent="0.25">
      <c r="A67" s="7">
        <v>2020</v>
      </c>
      <c r="B67" s="8">
        <v>50.687774927790599</v>
      </c>
      <c r="C67" s="8">
        <v>56.498588833692097</v>
      </c>
      <c r="D67" s="8">
        <v>59.367141256363517</v>
      </c>
      <c r="E67" s="8">
        <v>50.687774927790599</v>
      </c>
      <c r="F67" s="8">
        <v>56.498588833692097</v>
      </c>
      <c r="G67" s="8">
        <v>59.367141256363517</v>
      </c>
      <c r="H67" s="8">
        <v>40.832772060768022</v>
      </c>
      <c r="I67" s="8">
        <v>46.651726308104621</v>
      </c>
      <c r="J67" s="8">
        <v>49.7211618527448</v>
      </c>
      <c r="K67" s="8">
        <v>44.93897342861338</v>
      </c>
      <c r="L67" s="8">
        <v>51.343089953306119</v>
      </c>
      <c r="M67" s="8">
        <v>54.721192281900066</v>
      </c>
      <c r="N67" s="8">
        <v>53.441102579469892</v>
      </c>
      <c r="O67" s="8">
        <v>59.433759635650389</v>
      </c>
      <c r="P67" s="8">
        <v>62.598199196142566</v>
      </c>
      <c r="Q67" s="8">
        <v>53.441102579469892</v>
      </c>
      <c r="R67" s="8">
        <v>59.433759635650389</v>
      </c>
      <c r="S67" s="8">
        <v>62.598199196142566</v>
      </c>
      <c r="T67" s="8">
        <v>44.93897342861338</v>
      </c>
      <c r="U67" s="8">
        <v>51.343089953306119</v>
      </c>
      <c r="V67" s="8">
        <v>54.721192281900066</v>
      </c>
      <c r="W67" s="8">
        <v>44.93897342861338</v>
      </c>
      <c r="X67" s="8">
        <v>51.343089953306119</v>
      </c>
      <c r="Y67" s="9">
        <v>54.721192281900066</v>
      </c>
    </row>
    <row r="68" spans="1:26" x14ac:dyDescent="0.25">
      <c r="A68" s="7">
        <v>2021</v>
      </c>
      <c r="B68" s="8">
        <v>51.737804342149154</v>
      </c>
      <c r="C68" s="8">
        <v>56.945808782576385</v>
      </c>
      <c r="D68" s="8">
        <v>59.655782049635533</v>
      </c>
      <c r="E68" s="8">
        <v>51.737804342149154</v>
      </c>
      <c r="F68" s="8">
        <v>56.945808782576385</v>
      </c>
      <c r="G68" s="8">
        <v>59.655782049635533</v>
      </c>
      <c r="H68" s="8">
        <v>41.81406344719192</v>
      </c>
      <c r="I68" s="8">
        <v>47.092492267720758</v>
      </c>
      <c r="J68" s="8">
        <v>50.281451461722547</v>
      </c>
      <c r="K68" s="8">
        <v>46.018944866129381</v>
      </c>
      <c r="L68" s="8">
        <v>51.828179961840164</v>
      </c>
      <c r="M68" s="8">
        <v>55.337825407192355</v>
      </c>
      <c r="N68" s="8">
        <v>54.451454761037134</v>
      </c>
      <c r="O68" s="8">
        <v>59.88818810829806</v>
      </c>
      <c r="P68" s="8">
        <v>63.180250104455311</v>
      </c>
      <c r="Q68" s="8">
        <v>54.451454761037134</v>
      </c>
      <c r="R68" s="8">
        <v>59.88818810829806</v>
      </c>
      <c r="S68" s="8">
        <v>63.180250104455311</v>
      </c>
      <c r="T68" s="8">
        <v>46.018944866129381</v>
      </c>
      <c r="U68" s="8">
        <v>51.828179961840164</v>
      </c>
      <c r="V68" s="8">
        <v>55.337825407192355</v>
      </c>
      <c r="W68" s="8">
        <v>46.018944866129381</v>
      </c>
      <c r="X68" s="8">
        <v>51.828179961840164</v>
      </c>
      <c r="Y68" s="9">
        <v>55.337825407192355</v>
      </c>
    </row>
    <row r="69" spans="1:26" x14ac:dyDescent="0.25">
      <c r="A69" s="7">
        <v>2022</v>
      </c>
      <c r="B69" s="8">
        <v>51.395219568977822</v>
      </c>
      <c r="C69" s="8">
        <v>57.335490569606861</v>
      </c>
      <c r="D69" s="8">
        <v>60.324979291493797</v>
      </c>
      <c r="E69" s="8">
        <v>51.395219568977822</v>
      </c>
      <c r="F69" s="8">
        <v>57.335490569606861</v>
      </c>
      <c r="G69" s="8">
        <v>60.324979291493797</v>
      </c>
      <c r="H69" s="8">
        <v>41.501314668913778</v>
      </c>
      <c r="I69" s="8">
        <v>47.513036966796527</v>
      </c>
      <c r="J69" s="8">
        <v>50.88449512405704</v>
      </c>
      <c r="K69" s="8">
        <v>45.674745627930307</v>
      </c>
      <c r="L69" s="8">
        <v>52.291015231245453</v>
      </c>
      <c r="M69" s="8">
        <v>56.001511993976436</v>
      </c>
      <c r="N69" s="8">
        <v>54.129400132192188</v>
      </c>
      <c r="O69" s="8">
        <v>60.321207798285002</v>
      </c>
      <c r="P69" s="8">
        <v>63.801449203808993</v>
      </c>
      <c r="Q69" s="8">
        <v>54.129400132192188</v>
      </c>
      <c r="R69" s="8">
        <v>60.321207798285002</v>
      </c>
      <c r="S69" s="8">
        <v>63.801449203808993</v>
      </c>
      <c r="T69" s="8">
        <v>45.674745627930307</v>
      </c>
      <c r="U69" s="8">
        <v>52.291015231245453</v>
      </c>
      <c r="V69" s="8">
        <v>56.001511993976436</v>
      </c>
      <c r="W69" s="8">
        <v>45.674745627930307</v>
      </c>
      <c r="X69" s="8">
        <v>52.291015231245453</v>
      </c>
      <c r="Y69" s="9">
        <v>56.001511993976436</v>
      </c>
      <c r="Z69" s="10"/>
    </row>
    <row r="70" spans="1:26" x14ac:dyDescent="0.25">
      <c r="A70" s="7">
        <v>2023</v>
      </c>
      <c r="B70" s="8">
        <v>51.643510301337017</v>
      </c>
      <c r="C70" s="8">
        <v>57.639971617509168</v>
      </c>
      <c r="D70" s="8">
        <v>60.888288835431055</v>
      </c>
      <c r="E70" s="8">
        <v>51.643510301337017</v>
      </c>
      <c r="F70" s="8">
        <v>57.639971617509168</v>
      </c>
      <c r="G70" s="8">
        <v>60.888288835431055</v>
      </c>
      <c r="H70" s="8">
        <v>41.822240261678395</v>
      </c>
      <c r="I70" s="8">
        <v>47.84622039683164</v>
      </c>
      <c r="J70" s="8">
        <v>51.453778751647462</v>
      </c>
      <c r="K70" s="8">
        <v>46.027943952657019</v>
      </c>
      <c r="L70" s="8">
        <v>52.657704058712746</v>
      </c>
      <c r="M70" s="8">
        <v>56.62804358912647</v>
      </c>
      <c r="N70" s="8">
        <v>54.459876161166747</v>
      </c>
      <c r="O70" s="8">
        <v>60.664443330433599</v>
      </c>
      <c r="P70" s="8">
        <v>64.387424938150772</v>
      </c>
      <c r="Q70" s="8">
        <v>54.459876161166747</v>
      </c>
      <c r="R70" s="8">
        <v>60.664443330433599</v>
      </c>
      <c r="S70" s="8">
        <v>64.387424938150772</v>
      </c>
      <c r="T70" s="8">
        <v>46.027943952657019</v>
      </c>
      <c r="U70" s="8">
        <v>52.657704058712746</v>
      </c>
      <c r="V70" s="8">
        <v>56.62804358912647</v>
      </c>
      <c r="W70" s="8">
        <v>46.027943952657019</v>
      </c>
      <c r="X70" s="8">
        <v>52.657704058712746</v>
      </c>
      <c r="Y70" s="9">
        <v>56.62804358912647</v>
      </c>
      <c r="Z70" s="10"/>
    </row>
    <row r="71" spans="1:26" x14ac:dyDescent="0.25">
      <c r="A71" s="7">
        <v>2024</v>
      </c>
      <c r="B71" s="8">
        <v>51.925039242682324</v>
      </c>
      <c r="C71" s="8">
        <v>57.907775881592208</v>
      </c>
      <c r="D71" s="8">
        <v>61.431125261036769</v>
      </c>
      <c r="E71" s="8">
        <v>51.925039242682324</v>
      </c>
      <c r="F71" s="8">
        <v>57.907775881592208</v>
      </c>
      <c r="G71" s="8">
        <v>61.431125261036769</v>
      </c>
      <c r="H71" s="8">
        <v>42.146039223330064</v>
      </c>
      <c r="I71" s="8">
        <v>48.236848433518759</v>
      </c>
      <c r="J71" s="8">
        <v>51.962957963382159</v>
      </c>
      <c r="K71" s="8">
        <v>46.384304596314074</v>
      </c>
      <c r="L71" s="8">
        <v>53.087614203804755</v>
      </c>
      <c r="M71" s="8">
        <v>57.188426583268885</v>
      </c>
      <c r="N71" s="8">
        <v>54.792917686042813</v>
      </c>
      <c r="O71" s="8">
        <v>61.066527976528491</v>
      </c>
      <c r="P71" s="8">
        <v>64.912128641670748</v>
      </c>
      <c r="Q71" s="8">
        <v>54.792917686042813</v>
      </c>
      <c r="R71" s="8">
        <v>61.066527976528491</v>
      </c>
      <c r="S71" s="8">
        <v>64.912128641670748</v>
      </c>
      <c r="T71" s="8">
        <v>46.384304596314074</v>
      </c>
      <c r="U71" s="8">
        <v>53.087614203804755</v>
      </c>
      <c r="V71" s="8">
        <v>57.188426583268885</v>
      </c>
      <c r="W71" s="8">
        <v>46.384304596314074</v>
      </c>
      <c r="X71" s="8">
        <v>53.087614203804755</v>
      </c>
      <c r="Y71" s="9">
        <v>57.188426583268885</v>
      </c>
      <c r="Z71" s="10"/>
    </row>
    <row r="72" spans="1:26" x14ac:dyDescent="0.25">
      <c r="A72" s="7">
        <v>2025</v>
      </c>
      <c r="B72" s="8">
        <v>52.019319104209693</v>
      </c>
      <c r="C72" s="8">
        <v>58.255700545336538</v>
      </c>
      <c r="D72" s="8">
        <v>61.975981266040826</v>
      </c>
      <c r="E72" s="8">
        <v>52.019319104209693</v>
      </c>
      <c r="F72" s="8">
        <v>58.255700545336538</v>
      </c>
      <c r="G72" s="8">
        <v>61.975981266040826</v>
      </c>
      <c r="H72" s="8">
        <v>42.333289987815505</v>
      </c>
      <c r="I72" s="8">
        <v>48.570217233134379</v>
      </c>
      <c r="J72" s="8">
        <v>52.614698680611163</v>
      </c>
      <c r="K72" s="8">
        <v>46.590385562778351</v>
      </c>
      <c r="L72" s="8">
        <v>53.454507041880007</v>
      </c>
      <c r="M72" s="8">
        <v>57.905707269731018</v>
      </c>
      <c r="N72" s="8">
        <v>54.985653980606578</v>
      </c>
      <c r="O72" s="8">
        <v>61.410199584859299</v>
      </c>
      <c r="P72" s="8">
        <v>65.585141065781613</v>
      </c>
      <c r="Q72" s="8">
        <v>54.985653980606578</v>
      </c>
      <c r="R72" s="8">
        <v>61.410199584859299</v>
      </c>
      <c r="S72" s="8">
        <v>65.585141065781613</v>
      </c>
      <c r="T72" s="8">
        <v>46.590385562778351</v>
      </c>
      <c r="U72" s="8">
        <v>53.454507041880007</v>
      </c>
      <c r="V72" s="8">
        <v>57.905707269731018</v>
      </c>
      <c r="W72" s="8">
        <v>46.590385562778351</v>
      </c>
      <c r="X72" s="8">
        <v>53.454507041880007</v>
      </c>
      <c r="Y72" s="9">
        <v>57.905707269731018</v>
      </c>
    </row>
    <row r="73" spans="1:26" ht="15.75" thickBot="1" x14ac:dyDescent="0.3">
      <c r="A73" s="11">
        <v>2026</v>
      </c>
      <c r="B73" s="12">
        <v>52.284387524429235</v>
      </c>
      <c r="C73" s="12">
        <v>58.723689749020998</v>
      </c>
      <c r="D73" s="12">
        <v>62.491626119327229</v>
      </c>
      <c r="E73" s="12">
        <v>52.284387524429235</v>
      </c>
      <c r="F73" s="12">
        <v>58.723689749020998</v>
      </c>
      <c r="G73" s="12">
        <v>62.491626119327229</v>
      </c>
      <c r="H73" s="12">
        <v>42.617661637099395</v>
      </c>
      <c r="I73" s="12">
        <v>49.122369448845163</v>
      </c>
      <c r="J73" s="12">
        <v>53.039063475553093</v>
      </c>
      <c r="K73" s="12">
        <v>46.903354027716304</v>
      </c>
      <c r="L73" s="12">
        <v>54.062184466117813</v>
      </c>
      <c r="M73" s="12">
        <v>58.372746789251103</v>
      </c>
      <c r="N73" s="12">
        <v>55.278831471143434</v>
      </c>
      <c r="O73" s="12">
        <v>61.978564787884622</v>
      </c>
      <c r="P73" s="12">
        <v>66.022901859356665</v>
      </c>
      <c r="Q73" s="12">
        <v>55.278831471143434</v>
      </c>
      <c r="R73" s="12">
        <v>61.978564787884622</v>
      </c>
      <c r="S73" s="12">
        <v>66.022901859356665</v>
      </c>
      <c r="T73" s="12">
        <v>46.903354027716304</v>
      </c>
      <c r="U73" s="12">
        <v>54.062184466117813</v>
      </c>
      <c r="V73" s="12">
        <v>58.372746789251103</v>
      </c>
      <c r="W73" s="12">
        <v>46.903354027716304</v>
      </c>
      <c r="X73" s="12">
        <v>54.062184466117813</v>
      </c>
      <c r="Y73" s="13">
        <v>58.372746789251103</v>
      </c>
    </row>
    <row r="74" spans="1:26" ht="15.75" thickTop="1" x14ac:dyDescent="0.25">
      <c r="A74" s="27"/>
      <c r="B74" s="28"/>
      <c r="C74" s="14"/>
      <c r="D74" s="14"/>
      <c r="N74" s="10"/>
    </row>
    <row r="75" spans="1:26" x14ac:dyDescent="0.25">
      <c r="A75" s="27"/>
      <c r="B75" s="29"/>
      <c r="C75" s="15"/>
      <c r="D75" s="15"/>
    </row>
    <row r="76" spans="1:26" x14ac:dyDescent="0.25">
      <c r="A76" s="27"/>
      <c r="B76" s="29"/>
      <c r="C76" s="15"/>
      <c r="D76" s="15"/>
    </row>
    <row r="77" spans="1:26" x14ac:dyDescent="0.25">
      <c r="A77" s="27"/>
      <c r="B77" s="29"/>
      <c r="C77" s="15"/>
      <c r="D77" s="15"/>
    </row>
    <row r="78" spans="1:26" x14ac:dyDescent="0.25">
      <c r="A78" s="27"/>
      <c r="B78" s="29"/>
      <c r="C78" s="15"/>
      <c r="D78" s="15"/>
    </row>
    <row r="79" spans="1:26" x14ac:dyDescent="0.25">
      <c r="A79" s="27"/>
      <c r="B79" s="29"/>
      <c r="C79" s="15"/>
      <c r="D79" s="15"/>
    </row>
    <row r="80" spans="1:26" x14ac:dyDescent="0.25">
      <c r="A80" s="27"/>
      <c r="B80" s="29"/>
      <c r="C80" s="15"/>
      <c r="D80" s="15"/>
    </row>
    <row r="81" spans="1:4" x14ac:dyDescent="0.25">
      <c r="A81" s="27"/>
      <c r="B81" s="29"/>
      <c r="C81" s="15"/>
      <c r="D81" s="15"/>
    </row>
    <row r="82" spans="1:4" x14ac:dyDescent="0.25">
      <c r="A82" s="27"/>
      <c r="B82" s="29"/>
      <c r="C82" s="15"/>
      <c r="D82" s="15"/>
    </row>
    <row r="83" spans="1:4" x14ac:dyDescent="0.25">
      <c r="A83" s="27"/>
      <c r="B83" s="29"/>
      <c r="C83" s="15"/>
      <c r="D83" s="15"/>
    </row>
    <row r="84" spans="1:4" x14ac:dyDescent="0.25">
      <c r="A84" s="27"/>
      <c r="B84" s="29"/>
      <c r="C84" s="15"/>
      <c r="D84" s="15"/>
    </row>
    <row r="85" spans="1:4" x14ac:dyDescent="0.25">
      <c r="A85" s="27"/>
      <c r="B85" s="29"/>
      <c r="C85" s="15"/>
      <c r="D85" s="15"/>
    </row>
    <row r="86" spans="1:4" x14ac:dyDescent="0.25">
      <c r="A86" s="27"/>
      <c r="B86" s="29"/>
      <c r="C86" s="15"/>
      <c r="D86" s="15"/>
    </row>
    <row r="87" spans="1:4" x14ac:dyDescent="0.25">
      <c r="A87" s="10"/>
      <c r="B87" s="10"/>
    </row>
  </sheetData>
  <mergeCells count="8">
    <mergeCell ref="T5:V5"/>
    <mergeCell ref="W5:Y5"/>
    <mergeCell ref="B5:D5"/>
    <mergeCell ref="E5:G5"/>
    <mergeCell ref="H5:J5"/>
    <mergeCell ref="K5:M5"/>
    <mergeCell ref="N5:P5"/>
    <mergeCell ref="Q5:S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P59"/>
  <sheetViews>
    <sheetView workbookViewId="0">
      <selection sqref="A1:W1"/>
    </sheetView>
  </sheetViews>
  <sheetFormatPr defaultRowHeight="15" x14ac:dyDescent="0.25"/>
  <cols>
    <col min="2" max="2" width="10.140625" customWidth="1"/>
    <col min="3" max="3" width="10" customWidth="1"/>
    <col min="4" max="4" width="10.7109375" customWidth="1"/>
    <col min="5" max="25" width="10.28515625" customWidth="1"/>
  </cols>
  <sheetData>
    <row r="1" spans="1:68" ht="18.75" x14ac:dyDescent="0.3">
      <c r="A1" s="60" t="s">
        <v>22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16"/>
    </row>
    <row r="2" spans="1:68" ht="18.75" x14ac:dyDescent="0.3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6"/>
    </row>
    <row r="3" spans="1:68" ht="18.75" x14ac:dyDescent="0.3">
      <c r="A3" s="18" t="s">
        <v>0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6"/>
    </row>
    <row r="4" spans="1:68" ht="19.5" thickBot="1" x14ac:dyDescent="0.35">
      <c r="A4" s="18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6"/>
    </row>
    <row r="5" spans="1:68" ht="20.25" thickTop="1" thickBot="1" x14ac:dyDescent="0.35">
      <c r="A5" s="37"/>
      <c r="B5" s="61" t="s">
        <v>7</v>
      </c>
      <c r="C5" s="62"/>
      <c r="D5" s="62"/>
      <c r="E5" s="62" t="s">
        <v>6</v>
      </c>
      <c r="F5" s="62"/>
      <c r="G5" s="62"/>
      <c r="H5" s="62" t="s">
        <v>13</v>
      </c>
      <c r="I5" s="62"/>
      <c r="J5" s="62"/>
      <c r="K5" s="62" t="s">
        <v>14</v>
      </c>
      <c r="L5" s="62"/>
      <c r="M5" s="62"/>
      <c r="N5" s="62" t="s">
        <v>15</v>
      </c>
      <c r="O5" s="62"/>
      <c r="P5" s="62"/>
      <c r="Q5" s="62" t="s">
        <v>16</v>
      </c>
      <c r="R5" s="62"/>
      <c r="S5" s="62"/>
      <c r="T5" s="62" t="s">
        <v>17</v>
      </c>
      <c r="U5" s="62"/>
      <c r="V5" s="62"/>
      <c r="W5" s="62" t="s">
        <v>18</v>
      </c>
      <c r="X5" s="62"/>
      <c r="Y5" s="63"/>
    </row>
    <row r="6" spans="1:68" ht="15.75" thickTop="1" x14ac:dyDescent="0.25">
      <c r="A6" s="36" t="s">
        <v>9</v>
      </c>
      <c r="B6" s="19" t="s">
        <v>10</v>
      </c>
      <c r="C6" s="19" t="s">
        <v>11</v>
      </c>
      <c r="D6" s="19" t="s">
        <v>12</v>
      </c>
      <c r="E6" s="19" t="s">
        <v>10</v>
      </c>
      <c r="F6" s="19" t="s">
        <v>11</v>
      </c>
      <c r="G6" s="19" t="s">
        <v>12</v>
      </c>
      <c r="H6" s="19" t="s">
        <v>10</v>
      </c>
      <c r="I6" s="19" t="s">
        <v>11</v>
      </c>
      <c r="J6" s="19" t="s">
        <v>12</v>
      </c>
      <c r="K6" s="19" t="s">
        <v>10</v>
      </c>
      <c r="L6" s="19" t="s">
        <v>11</v>
      </c>
      <c r="M6" s="19" t="s">
        <v>12</v>
      </c>
      <c r="N6" s="19" t="s">
        <v>10</v>
      </c>
      <c r="O6" s="19" t="s">
        <v>11</v>
      </c>
      <c r="P6" s="19" t="s">
        <v>12</v>
      </c>
      <c r="Q6" s="19" t="s">
        <v>10</v>
      </c>
      <c r="R6" s="19" t="s">
        <v>11</v>
      </c>
      <c r="S6" s="19" t="s">
        <v>12</v>
      </c>
      <c r="T6" s="19" t="s">
        <v>10</v>
      </c>
      <c r="U6" s="19" t="s">
        <v>11</v>
      </c>
      <c r="V6" s="19" t="s">
        <v>12</v>
      </c>
      <c r="W6" s="19" t="s">
        <v>10</v>
      </c>
      <c r="X6" s="19" t="s">
        <v>11</v>
      </c>
      <c r="Y6" s="30" t="s">
        <v>12</v>
      </c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</row>
    <row r="7" spans="1:68" x14ac:dyDescent="0.25">
      <c r="A7" s="32">
        <v>1975</v>
      </c>
      <c r="B7" s="8">
        <v>5.0975036388608066</v>
      </c>
      <c r="C7" s="8">
        <v>5.0975036388608066</v>
      </c>
      <c r="D7" s="8">
        <v>5.0975036388608066</v>
      </c>
      <c r="E7" s="8">
        <v>4.8001910376097481</v>
      </c>
      <c r="F7" s="8">
        <v>4.8001910376097481</v>
      </c>
      <c r="G7" s="8">
        <v>4.8001910376097481</v>
      </c>
      <c r="H7" s="8">
        <v>5.0975036388608066</v>
      </c>
      <c r="I7" s="8">
        <v>5.0975036388608066</v>
      </c>
      <c r="J7" s="8">
        <v>5.0975036388608066</v>
      </c>
      <c r="K7" s="8">
        <v>5.0975036388608066</v>
      </c>
      <c r="L7" s="8">
        <v>5.0975036388608066</v>
      </c>
      <c r="M7" s="8">
        <v>5.0975036388608066</v>
      </c>
      <c r="N7" s="8">
        <v>4.6434104816509745</v>
      </c>
      <c r="O7" s="8">
        <v>4.6434104816509745</v>
      </c>
      <c r="P7" s="8">
        <v>4.6434104816509745</v>
      </c>
      <c r="Q7" s="8">
        <v>4.6317302840747452</v>
      </c>
      <c r="R7" s="8">
        <v>4.6317302840747452</v>
      </c>
      <c r="S7" s="8">
        <v>4.6317302840747452</v>
      </c>
      <c r="T7" s="8">
        <v>4.8001910376097481</v>
      </c>
      <c r="U7" s="8">
        <v>4.8001910376097481</v>
      </c>
      <c r="V7" s="8">
        <v>4.8001910376097481</v>
      </c>
      <c r="W7" s="8">
        <v>4.6434104816509745</v>
      </c>
      <c r="X7" s="8">
        <v>4.6434104816509745</v>
      </c>
      <c r="Y7" s="9">
        <v>4.6434104816509745</v>
      </c>
      <c r="AB7" s="14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  <c r="AR7" s="20"/>
      <c r="AS7" s="20"/>
      <c r="AT7" s="20"/>
      <c r="AU7" s="20"/>
      <c r="AV7" s="20"/>
      <c r="AW7" s="20"/>
      <c r="AX7" s="20"/>
      <c r="AY7" s="20"/>
      <c r="AZ7" s="20"/>
      <c r="BA7" s="20"/>
      <c r="BB7" s="20"/>
      <c r="BC7" s="20"/>
      <c r="BD7" s="2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</row>
    <row r="8" spans="1:68" x14ac:dyDescent="0.25">
      <c r="A8" s="32">
        <v>1976</v>
      </c>
      <c r="B8" s="8">
        <v>5.2393000813363209</v>
      </c>
      <c r="C8" s="8">
        <v>5.2393000813363209</v>
      </c>
      <c r="D8" s="8">
        <v>5.2393000813363209</v>
      </c>
      <c r="E8" s="8">
        <v>5.0176199183927146</v>
      </c>
      <c r="F8" s="8">
        <v>5.0176199183927146</v>
      </c>
      <c r="G8" s="8">
        <v>5.0176199183927146</v>
      </c>
      <c r="H8" s="8">
        <v>5.2393000813363209</v>
      </c>
      <c r="I8" s="8">
        <v>5.2393000813363209</v>
      </c>
      <c r="J8" s="8">
        <v>5.2393000813363209</v>
      </c>
      <c r="K8" s="8">
        <v>5.2393000813363209</v>
      </c>
      <c r="L8" s="8">
        <v>5.2393000813363209</v>
      </c>
      <c r="M8" s="8">
        <v>5.2393000813363209</v>
      </c>
      <c r="N8" s="8">
        <v>4.8800843165442407</v>
      </c>
      <c r="O8" s="8">
        <v>4.8800843165442407</v>
      </c>
      <c r="P8" s="8">
        <v>4.8800843165442407</v>
      </c>
      <c r="Q8" s="8">
        <v>4.7605703837229489</v>
      </c>
      <c r="R8" s="8">
        <v>4.7605703837229489</v>
      </c>
      <c r="S8" s="8">
        <v>4.7605703837229489</v>
      </c>
      <c r="T8" s="8">
        <v>5.0176199183927146</v>
      </c>
      <c r="U8" s="8">
        <v>5.0176199183927146</v>
      </c>
      <c r="V8" s="8">
        <v>5.0176199183927146</v>
      </c>
      <c r="W8" s="8">
        <v>4.8800843165442407</v>
      </c>
      <c r="X8" s="8">
        <v>4.8800843165442407</v>
      </c>
      <c r="Y8" s="9">
        <v>4.8800843165442407</v>
      </c>
      <c r="AB8" s="14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0"/>
      <c r="AV8" s="20"/>
      <c r="AW8" s="20"/>
      <c r="AX8" s="20"/>
      <c r="AY8" s="20"/>
      <c r="AZ8" s="20"/>
      <c r="BA8" s="20"/>
      <c r="BB8" s="20"/>
      <c r="BC8" s="20"/>
      <c r="BD8" s="2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</row>
    <row r="9" spans="1:68" x14ac:dyDescent="0.25">
      <c r="A9" s="32">
        <v>1977</v>
      </c>
      <c r="B9" s="8">
        <v>5.258932378904035</v>
      </c>
      <c r="C9" s="8">
        <v>5.258932378904035</v>
      </c>
      <c r="D9" s="8">
        <v>5.258932378904035</v>
      </c>
      <c r="E9" s="8">
        <v>5.0189757197811025</v>
      </c>
      <c r="F9" s="8">
        <v>5.0189757197811025</v>
      </c>
      <c r="G9" s="8">
        <v>5.0189757197811025</v>
      </c>
      <c r="H9" s="8">
        <v>5.258932378904035</v>
      </c>
      <c r="I9" s="8">
        <v>5.258932378904035</v>
      </c>
      <c r="J9" s="8">
        <v>5.258932378904035</v>
      </c>
      <c r="K9" s="8">
        <v>5.258932378904035</v>
      </c>
      <c r="L9" s="8">
        <v>5.258932378904035</v>
      </c>
      <c r="M9" s="8">
        <v>5.258932378904035</v>
      </c>
      <c r="N9" s="8">
        <v>4.9621875075672648</v>
      </c>
      <c r="O9" s="8">
        <v>4.9621875075672648</v>
      </c>
      <c r="P9" s="8">
        <v>4.9621875075672648</v>
      </c>
      <c r="Q9" s="8">
        <v>4.7784088226202028</v>
      </c>
      <c r="R9" s="8">
        <v>4.7784088226202028</v>
      </c>
      <c r="S9" s="8">
        <v>4.7784088226202028</v>
      </c>
      <c r="T9" s="8">
        <v>5.0189757197811025</v>
      </c>
      <c r="U9" s="8">
        <v>5.0189757197811025</v>
      </c>
      <c r="V9" s="8">
        <v>5.0189757197811025</v>
      </c>
      <c r="W9" s="8">
        <v>4.9621875075672648</v>
      </c>
      <c r="X9" s="8">
        <v>4.9621875075672648</v>
      </c>
      <c r="Y9" s="9">
        <v>4.9621875075672648</v>
      </c>
      <c r="AB9" s="14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0"/>
      <c r="AY9" s="20"/>
      <c r="AZ9" s="20"/>
      <c r="BA9" s="20"/>
      <c r="BB9" s="20"/>
      <c r="BC9" s="20"/>
      <c r="BD9" s="20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0"/>
      <c r="BP9" s="10"/>
    </row>
    <row r="10" spans="1:68" x14ac:dyDescent="0.25">
      <c r="A10" s="32">
        <v>1978</v>
      </c>
      <c r="B10" s="8">
        <v>5.1357982205750279</v>
      </c>
      <c r="C10" s="8">
        <v>5.1357982205750279</v>
      </c>
      <c r="D10" s="8">
        <v>5.1357982205750279</v>
      </c>
      <c r="E10" s="8">
        <v>4.9194564194799417</v>
      </c>
      <c r="F10" s="8">
        <v>4.9194564194799417</v>
      </c>
      <c r="G10" s="8">
        <v>4.9194564194799417</v>
      </c>
      <c r="H10" s="8">
        <v>5.1357982205750279</v>
      </c>
      <c r="I10" s="8">
        <v>5.1357982205750279</v>
      </c>
      <c r="J10" s="8">
        <v>5.1357982205750279</v>
      </c>
      <c r="K10" s="8">
        <v>5.1357982205750279</v>
      </c>
      <c r="L10" s="8">
        <v>5.1357982205750279</v>
      </c>
      <c r="M10" s="8">
        <v>5.1357982205750279</v>
      </c>
      <c r="N10" s="8">
        <v>4.9274194537731457</v>
      </c>
      <c r="O10" s="8">
        <v>4.9274194537731457</v>
      </c>
      <c r="P10" s="8">
        <v>4.9274194537731457</v>
      </c>
      <c r="Q10" s="8">
        <v>4.6665257813235463</v>
      </c>
      <c r="R10" s="8">
        <v>4.6665257813235463</v>
      </c>
      <c r="S10" s="8">
        <v>4.6665257813235463</v>
      </c>
      <c r="T10" s="8">
        <v>4.9194564194799417</v>
      </c>
      <c r="U10" s="8">
        <v>4.9194564194799417</v>
      </c>
      <c r="V10" s="8">
        <v>4.9194564194799417</v>
      </c>
      <c r="W10" s="8">
        <v>4.9274194537731457</v>
      </c>
      <c r="X10" s="8">
        <v>4.9274194537731457</v>
      </c>
      <c r="Y10" s="9">
        <v>4.9274194537731457</v>
      </c>
      <c r="AB10" s="14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  <c r="AY10" s="20"/>
      <c r="AZ10" s="20"/>
      <c r="BA10" s="20"/>
      <c r="BB10" s="20"/>
      <c r="BC10" s="20"/>
      <c r="BD10" s="20"/>
      <c r="BE10" s="10"/>
      <c r="BF10" s="10"/>
      <c r="BG10" s="10"/>
      <c r="BH10" s="10"/>
      <c r="BI10" s="10"/>
      <c r="BJ10" s="10"/>
      <c r="BK10" s="10"/>
      <c r="BL10" s="10"/>
      <c r="BM10" s="10"/>
      <c r="BN10" s="10"/>
      <c r="BO10" s="10"/>
      <c r="BP10" s="10"/>
    </row>
    <row r="11" spans="1:68" x14ac:dyDescent="0.25">
      <c r="A11" s="32">
        <v>1979</v>
      </c>
      <c r="B11" s="8">
        <v>6.2469129922280517</v>
      </c>
      <c r="C11" s="8">
        <v>6.2469129922280517</v>
      </c>
      <c r="D11" s="8">
        <v>6.2469129922280517</v>
      </c>
      <c r="E11" s="8">
        <v>5.2822996126425519</v>
      </c>
      <c r="F11" s="8">
        <v>5.2822996126425519</v>
      </c>
      <c r="G11" s="8">
        <v>5.2822996126425519</v>
      </c>
      <c r="H11" s="8">
        <v>6.2469129922280517</v>
      </c>
      <c r="I11" s="8">
        <v>6.2469129922280517</v>
      </c>
      <c r="J11" s="8">
        <v>6.2469129922280517</v>
      </c>
      <c r="K11" s="8">
        <v>6.2469129922280517</v>
      </c>
      <c r="L11" s="8">
        <v>6.2469129922280517</v>
      </c>
      <c r="M11" s="8">
        <v>6.2469129922280517</v>
      </c>
      <c r="N11" s="8">
        <v>5.5234210269471173</v>
      </c>
      <c r="O11" s="8">
        <v>5.5234210269471173</v>
      </c>
      <c r="P11" s="8">
        <v>5.5234210269471173</v>
      </c>
      <c r="Q11" s="8">
        <v>5.6761148471781846</v>
      </c>
      <c r="R11" s="8">
        <v>5.6761148471781846</v>
      </c>
      <c r="S11" s="8">
        <v>5.6761148471781846</v>
      </c>
      <c r="T11" s="8">
        <v>5.2822996126425519</v>
      </c>
      <c r="U11" s="8">
        <v>5.2822996126425519</v>
      </c>
      <c r="V11" s="8">
        <v>5.2822996126425519</v>
      </c>
      <c r="W11" s="8">
        <v>5.5234210269471173</v>
      </c>
      <c r="X11" s="8">
        <v>5.5234210269471173</v>
      </c>
      <c r="Y11" s="9">
        <v>5.5234210269471173</v>
      </c>
      <c r="AB11" s="14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  <c r="AY11" s="20"/>
      <c r="AZ11" s="20"/>
      <c r="BA11" s="20"/>
      <c r="BB11" s="20"/>
      <c r="BC11" s="20"/>
      <c r="BD11" s="20"/>
      <c r="BE11" s="10"/>
      <c r="BF11" s="10"/>
      <c r="BG11" s="10"/>
      <c r="BH11" s="10"/>
      <c r="BI11" s="10"/>
      <c r="BJ11" s="10"/>
      <c r="BK11" s="10"/>
      <c r="BL11" s="10"/>
      <c r="BM11" s="10"/>
      <c r="BN11" s="10"/>
      <c r="BO11" s="10"/>
      <c r="BP11" s="10"/>
    </row>
    <row r="12" spans="1:68" x14ac:dyDescent="0.25">
      <c r="A12" s="32">
        <v>1980</v>
      </c>
      <c r="B12" s="8">
        <v>7.5768257744001355</v>
      </c>
      <c r="C12" s="8">
        <v>7.5768257744001355</v>
      </c>
      <c r="D12" s="8">
        <v>7.5768257744001355</v>
      </c>
      <c r="E12" s="8">
        <v>6.0074149916579049</v>
      </c>
      <c r="F12" s="8">
        <v>6.0074149916579049</v>
      </c>
      <c r="G12" s="8">
        <v>6.0074149916579049</v>
      </c>
      <c r="H12" s="8">
        <v>7.5768257744001355</v>
      </c>
      <c r="I12" s="8">
        <v>7.5768257744001355</v>
      </c>
      <c r="J12" s="8">
        <v>7.5768257744001355</v>
      </c>
      <c r="K12" s="8">
        <v>7.5768257744001355</v>
      </c>
      <c r="L12" s="8">
        <v>7.5768257744001355</v>
      </c>
      <c r="M12" s="8">
        <v>7.5768257744001355</v>
      </c>
      <c r="N12" s="8">
        <v>7.8777086566835619</v>
      </c>
      <c r="O12" s="8">
        <v>7.8777086566835619</v>
      </c>
      <c r="P12" s="8">
        <v>7.8777086566835619</v>
      </c>
      <c r="Q12" s="8">
        <v>6.884509729215214</v>
      </c>
      <c r="R12" s="8">
        <v>6.884509729215214</v>
      </c>
      <c r="S12" s="8">
        <v>6.884509729215214</v>
      </c>
      <c r="T12" s="8">
        <v>6.0074149916579049</v>
      </c>
      <c r="U12" s="8">
        <v>6.0074149916579049</v>
      </c>
      <c r="V12" s="8">
        <v>6.0074149916579049</v>
      </c>
      <c r="W12" s="8">
        <v>7.8777086566835619</v>
      </c>
      <c r="X12" s="8">
        <v>7.8777086566835619</v>
      </c>
      <c r="Y12" s="9">
        <v>7.8777086566835619</v>
      </c>
      <c r="AB12" s="14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AX12" s="20"/>
      <c r="AY12" s="20"/>
      <c r="AZ12" s="20"/>
      <c r="BA12" s="20"/>
      <c r="BB12" s="20"/>
      <c r="BC12" s="20"/>
      <c r="BD12" s="20"/>
      <c r="BE12" s="10"/>
      <c r="BF12" s="10"/>
      <c r="BG12" s="10"/>
      <c r="BH12" s="10"/>
      <c r="BI12" s="10"/>
      <c r="BJ12" s="10"/>
      <c r="BK12" s="10"/>
      <c r="BL12" s="10"/>
      <c r="BM12" s="10"/>
      <c r="BN12" s="10"/>
      <c r="BO12" s="10"/>
      <c r="BP12" s="10"/>
    </row>
    <row r="13" spans="1:68" x14ac:dyDescent="0.25">
      <c r="A13" s="32">
        <v>1981</v>
      </c>
      <c r="B13" s="8">
        <v>7.2720551931615169</v>
      </c>
      <c r="C13" s="8">
        <v>7.2720551931615169</v>
      </c>
      <c r="D13" s="8">
        <v>7.2720551931615169</v>
      </c>
      <c r="E13" s="8">
        <v>6.6465024093267751</v>
      </c>
      <c r="F13" s="8">
        <v>6.6465024093267751</v>
      </c>
      <c r="G13" s="8">
        <v>6.6465024093267751</v>
      </c>
      <c r="H13" s="8">
        <v>7.2720551931615169</v>
      </c>
      <c r="I13" s="8">
        <v>7.2720551931615169</v>
      </c>
      <c r="J13" s="8">
        <v>7.2720551931615169</v>
      </c>
      <c r="K13" s="8">
        <v>7.2720551931615169</v>
      </c>
      <c r="L13" s="8">
        <v>7.2720551931615169</v>
      </c>
      <c r="M13" s="8">
        <v>7.2720551931615169</v>
      </c>
      <c r="N13" s="8">
        <v>7.6336592587105248</v>
      </c>
      <c r="O13" s="8">
        <v>7.6336592587105248</v>
      </c>
      <c r="P13" s="8">
        <v>7.6336592587105248</v>
      </c>
      <c r="Q13" s="8">
        <v>6.6075868997626683</v>
      </c>
      <c r="R13" s="8">
        <v>6.6075868997626683</v>
      </c>
      <c r="S13" s="8">
        <v>6.6075868997626683</v>
      </c>
      <c r="T13" s="8">
        <v>6.6465024093267751</v>
      </c>
      <c r="U13" s="8">
        <v>6.6465024093267751</v>
      </c>
      <c r="V13" s="8">
        <v>6.6465024093267751</v>
      </c>
      <c r="W13" s="8">
        <v>7.6336592587105248</v>
      </c>
      <c r="X13" s="8">
        <v>7.6336592587105248</v>
      </c>
      <c r="Y13" s="9">
        <v>7.6336592587105248</v>
      </c>
      <c r="AB13" s="14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  <c r="AY13" s="20"/>
      <c r="AZ13" s="20"/>
      <c r="BA13" s="20"/>
      <c r="BB13" s="20"/>
      <c r="BC13" s="20"/>
      <c r="BD13" s="20"/>
      <c r="BE13" s="10"/>
      <c r="BF13" s="10"/>
      <c r="BG13" s="10"/>
      <c r="BH13" s="10"/>
      <c r="BI13" s="10"/>
      <c r="BJ13" s="10"/>
      <c r="BK13" s="10"/>
      <c r="BL13" s="10"/>
      <c r="BM13" s="10"/>
      <c r="BN13" s="10"/>
      <c r="BO13" s="10"/>
      <c r="BP13" s="10"/>
    </row>
    <row r="14" spans="1:68" x14ac:dyDescent="0.25">
      <c r="A14" s="32">
        <v>1982</v>
      </c>
      <c r="B14" s="8">
        <v>8.6600154145865602</v>
      </c>
      <c r="C14" s="8">
        <v>8.6600154145865602</v>
      </c>
      <c r="D14" s="8">
        <v>8.6600154145865602</v>
      </c>
      <c r="E14" s="8">
        <v>7.743759195609405</v>
      </c>
      <c r="F14" s="8">
        <v>7.743759195609405</v>
      </c>
      <c r="G14" s="8">
        <v>7.743759195609405</v>
      </c>
      <c r="H14" s="8">
        <v>8.6600154145865602</v>
      </c>
      <c r="I14" s="8">
        <v>8.6600154145865602</v>
      </c>
      <c r="J14" s="8">
        <v>8.6600154145865602</v>
      </c>
      <c r="K14" s="8">
        <v>8.6600154145865602</v>
      </c>
      <c r="L14" s="8">
        <v>8.6600154145865602</v>
      </c>
      <c r="M14" s="8">
        <v>8.6600154145865602</v>
      </c>
      <c r="N14" s="8">
        <v>8.0912426274517308</v>
      </c>
      <c r="O14" s="8">
        <v>8.0912426274517308</v>
      </c>
      <c r="P14" s="8">
        <v>8.0912426274517308</v>
      </c>
      <c r="Q14" s="8">
        <v>7.8687252620105408</v>
      </c>
      <c r="R14" s="8">
        <v>7.8687252620105408</v>
      </c>
      <c r="S14" s="8">
        <v>7.8687252620105408</v>
      </c>
      <c r="T14" s="8">
        <v>7.743759195609405</v>
      </c>
      <c r="U14" s="8">
        <v>7.743759195609405</v>
      </c>
      <c r="V14" s="8">
        <v>7.743759195609405</v>
      </c>
      <c r="W14" s="8">
        <v>8.0912426274517308</v>
      </c>
      <c r="X14" s="8">
        <v>8.0912426274517308</v>
      </c>
      <c r="Y14" s="9">
        <v>8.0912426274517308</v>
      </c>
      <c r="AB14" s="14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10"/>
      <c r="BF14" s="10"/>
      <c r="BG14" s="10"/>
      <c r="BH14" s="10"/>
      <c r="BI14" s="10"/>
      <c r="BJ14" s="10"/>
      <c r="BK14" s="10"/>
      <c r="BL14" s="10"/>
      <c r="BM14" s="10"/>
      <c r="BN14" s="10"/>
      <c r="BO14" s="10"/>
      <c r="BP14" s="10"/>
    </row>
    <row r="15" spans="1:68" x14ac:dyDescent="0.25">
      <c r="A15" s="32">
        <v>1983</v>
      </c>
      <c r="B15" s="8">
        <v>10.69704131702664</v>
      </c>
      <c r="C15" s="8">
        <v>10.69704131702664</v>
      </c>
      <c r="D15" s="8">
        <v>10.69704131702664</v>
      </c>
      <c r="E15" s="8">
        <v>9.6672897644395217</v>
      </c>
      <c r="F15" s="8">
        <v>9.6672897644395217</v>
      </c>
      <c r="G15" s="8">
        <v>9.6672897644395217</v>
      </c>
      <c r="H15" s="8">
        <v>10.69704131702664</v>
      </c>
      <c r="I15" s="8">
        <v>10.69704131702664</v>
      </c>
      <c r="J15" s="8">
        <v>10.69704131702664</v>
      </c>
      <c r="K15" s="8">
        <v>10.69704131702664</v>
      </c>
      <c r="L15" s="8">
        <v>10.69704131702664</v>
      </c>
      <c r="M15" s="8">
        <v>10.69704131702664</v>
      </c>
      <c r="N15" s="8">
        <v>8.6563007597787198</v>
      </c>
      <c r="O15" s="8">
        <v>8.6563007597787198</v>
      </c>
      <c r="P15" s="8">
        <v>8.6563007597787198</v>
      </c>
      <c r="Q15" s="8">
        <v>9.7196223344224268</v>
      </c>
      <c r="R15" s="8">
        <v>9.7196223344224268</v>
      </c>
      <c r="S15" s="8">
        <v>9.7196223344224268</v>
      </c>
      <c r="T15" s="8">
        <v>9.6672897644395217</v>
      </c>
      <c r="U15" s="8">
        <v>9.6672897644395217</v>
      </c>
      <c r="V15" s="8">
        <v>9.6672897644395217</v>
      </c>
      <c r="W15" s="8">
        <v>8.6563007597787198</v>
      </c>
      <c r="X15" s="8">
        <v>8.6563007597787198</v>
      </c>
      <c r="Y15" s="9">
        <v>8.6563007597787198</v>
      </c>
      <c r="AB15" s="14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  <c r="AY15" s="20"/>
      <c r="AZ15" s="20"/>
      <c r="BA15" s="20"/>
      <c r="BB15" s="20"/>
      <c r="BC15" s="20"/>
      <c r="BD15" s="2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</row>
    <row r="16" spans="1:68" x14ac:dyDescent="0.25">
      <c r="A16" s="32">
        <v>1984</v>
      </c>
      <c r="B16" s="8">
        <v>10.778565135183477</v>
      </c>
      <c r="C16" s="8">
        <v>10.778565135183477</v>
      </c>
      <c r="D16" s="8">
        <v>10.778565135183477</v>
      </c>
      <c r="E16" s="8">
        <v>10.110431992068145</v>
      </c>
      <c r="F16" s="8">
        <v>10.110431992068145</v>
      </c>
      <c r="G16" s="8">
        <v>10.110431992068145</v>
      </c>
      <c r="H16" s="8">
        <v>10.778565135183477</v>
      </c>
      <c r="I16" s="8">
        <v>10.778565135183477</v>
      </c>
      <c r="J16" s="8">
        <v>10.778565135183477</v>
      </c>
      <c r="K16" s="8">
        <v>10.778565135183477</v>
      </c>
      <c r="L16" s="8">
        <v>10.778565135183477</v>
      </c>
      <c r="M16" s="8">
        <v>10.778565135183477</v>
      </c>
      <c r="N16" s="8">
        <v>9.3394881406117083</v>
      </c>
      <c r="O16" s="8">
        <v>9.3394881406117083</v>
      </c>
      <c r="P16" s="8">
        <v>9.3394881406117083</v>
      </c>
      <c r="Q16" s="8">
        <v>9.7936970902601299</v>
      </c>
      <c r="R16" s="8">
        <v>9.7936970902601299</v>
      </c>
      <c r="S16" s="8">
        <v>9.7936970902601299</v>
      </c>
      <c r="T16" s="8">
        <v>10.110431992068145</v>
      </c>
      <c r="U16" s="8">
        <v>10.110431992068145</v>
      </c>
      <c r="V16" s="8">
        <v>10.110431992068145</v>
      </c>
      <c r="W16" s="8">
        <v>9.3394881406117083</v>
      </c>
      <c r="X16" s="8">
        <v>9.3394881406117083</v>
      </c>
      <c r="Y16" s="9">
        <v>9.3394881406117083</v>
      </c>
      <c r="AB16" s="14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  <c r="AY16" s="20"/>
      <c r="AZ16" s="20"/>
      <c r="BA16" s="20"/>
      <c r="BB16" s="20"/>
      <c r="BC16" s="20"/>
      <c r="BD16" s="2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</row>
    <row r="17" spans="1:68" x14ac:dyDescent="0.25">
      <c r="A17" s="32">
        <v>1985</v>
      </c>
      <c r="B17" s="8">
        <v>10.262697358069275</v>
      </c>
      <c r="C17" s="8">
        <v>10.262697358069275</v>
      </c>
      <c r="D17" s="8">
        <v>10.262697358069275</v>
      </c>
      <c r="E17" s="8">
        <v>8.4293017609623302</v>
      </c>
      <c r="F17" s="8">
        <v>8.4293017609623302</v>
      </c>
      <c r="G17" s="8">
        <v>8.4293017609623302</v>
      </c>
      <c r="H17" s="8">
        <v>10.262697358069275</v>
      </c>
      <c r="I17" s="8">
        <v>10.262697358069275</v>
      </c>
      <c r="J17" s="8">
        <v>10.262697358069275</v>
      </c>
      <c r="K17" s="8">
        <v>10.262697358069275</v>
      </c>
      <c r="L17" s="8">
        <v>10.262697358069275</v>
      </c>
      <c r="M17" s="8">
        <v>10.262697358069275</v>
      </c>
      <c r="N17" s="8">
        <v>8.9803935157638843</v>
      </c>
      <c r="O17" s="8">
        <v>8.9803935157638843</v>
      </c>
      <c r="P17" s="8">
        <v>8.9803935157638843</v>
      </c>
      <c r="Q17" s="8">
        <v>9.3249656140091073</v>
      </c>
      <c r="R17" s="8">
        <v>9.3249656140091073</v>
      </c>
      <c r="S17" s="8">
        <v>9.3249656140091073</v>
      </c>
      <c r="T17" s="8">
        <v>8.4293017609623302</v>
      </c>
      <c r="U17" s="8">
        <v>8.4293017609623302</v>
      </c>
      <c r="V17" s="8">
        <v>8.4293017609623302</v>
      </c>
      <c r="W17" s="8">
        <v>8.9803935157638843</v>
      </c>
      <c r="X17" s="8">
        <v>8.9803935157638843</v>
      </c>
      <c r="Y17" s="9">
        <v>8.9803935157638843</v>
      </c>
      <c r="AB17" s="14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  <c r="AY17" s="20"/>
      <c r="AZ17" s="20"/>
      <c r="BA17" s="20"/>
      <c r="BB17" s="20"/>
      <c r="BC17" s="20"/>
      <c r="BD17" s="2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</row>
    <row r="18" spans="1:68" x14ac:dyDescent="0.25">
      <c r="A18" s="32">
        <v>1986</v>
      </c>
      <c r="B18" s="8">
        <v>9.1173587122097377</v>
      </c>
      <c r="C18" s="8">
        <v>9.1173587122097377</v>
      </c>
      <c r="D18" s="8">
        <v>9.1173587122097377</v>
      </c>
      <c r="E18" s="8">
        <v>7.17239645914451</v>
      </c>
      <c r="F18" s="8">
        <v>7.17239645914451</v>
      </c>
      <c r="G18" s="8">
        <v>7.17239645914451</v>
      </c>
      <c r="H18" s="8">
        <v>9.1173587122097377</v>
      </c>
      <c r="I18" s="8">
        <v>9.1173587122097377</v>
      </c>
      <c r="J18" s="8">
        <v>9.1173587122097377</v>
      </c>
      <c r="K18" s="8">
        <v>9.1173587122097377</v>
      </c>
      <c r="L18" s="8">
        <v>9.1173587122097377</v>
      </c>
      <c r="M18" s="8">
        <v>9.1173587122097377</v>
      </c>
      <c r="N18" s="8">
        <v>7.8526381729741193</v>
      </c>
      <c r="O18" s="8">
        <v>7.8526381729741193</v>
      </c>
      <c r="P18" s="8">
        <v>7.8526381729741193</v>
      </c>
      <c r="Q18" s="8">
        <v>8.2842798063312326</v>
      </c>
      <c r="R18" s="8">
        <v>8.2842798063312326</v>
      </c>
      <c r="S18" s="8">
        <v>8.2842798063312326</v>
      </c>
      <c r="T18" s="8">
        <v>7.17239645914451</v>
      </c>
      <c r="U18" s="8">
        <v>7.17239645914451</v>
      </c>
      <c r="V18" s="8">
        <v>7.17239645914451</v>
      </c>
      <c r="W18" s="8">
        <v>7.8526381729741193</v>
      </c>
      <c r="X18" s="8">
        <v>7.8526381729741193</v>
      </c>
      <c r="Y18" s="9">
        <v>7.8526381729741193</v>
      </c>
      <c r="AB18" s="14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  <c r="AY18" s="20"/>
      <c r="AZ18" s="20"/>
      <c r="BA18" s="20"/>
      <c r="BB18" s="20"/>
      <c r="BC18" s="20"/>
      <c r="BD18" s="20"/>
      <c r="BE18" s="10"/>
      <c r="BF18" s="10"/>
      <c r="BG18" s="10"/>
      <c r="BH18" s="10"/>
      <c r="BI18" s="10"/>
      <c r="BJ18" s="10"/>
      <c r="BK18" s="10"/>
      <c r="BL18" s="10"/>
      <c r="BM18" s="10"/>
      <c r="BN18" s="10"/>
      <c r="BO18" s="10"/>
      <c r="BP18" s="10"/>
    </row>
    <row r="19" spans="1:68" x14ac:dyDescent="0.25">
      <c r="A19" s="32">
        <v>1987</v>
      </c>
      <c r="B19" s="8">
        <v>9.5324433492231933</v>
      </c>
      <c r="C19" s="8">
        <v>9.5324433492231933</v>
      </c>
      <c r="D19" s="8">
        <v>9.5324433492231933</v>
      </c>
      <c r="E19" s="8">
        <v>7.5402283143871154</v>
      </c>
      <c r="F19" s="8">
        <v>7.5402283143871154</v>
      </c>
      <c r="G19" s="8">
        <v>7.5402283143871154</v>
      </c>
      <c r="H19" s="8">
        <v>9.5324433492231933</v>
      </c>
      <c r="I19" s="8">
        <v>9.5324433492231933</v>
      </c>
      <c r="J19" s="8">
        <v>9.5324433492231933</v>
      </c>
      <c r="K19" s="8">
        <v>9.5324433492231933</v>
      </c>
      <c r="L19" s="8">
        <v>9.5324433492231933</v>
      </c>
      <c r="M19" s="8">
        <v>9.5324433492231933</v>
      </c>
      <c r="N19" s="8">
        <v>7.3931920119679111</v>
      </c>
      <c r="O19" s="8">
        <v>7.3931920119679111</v>
      </c>
      <c r="P19" s="8">
        <v>7.3931920119679111</v>
      </c>
      <c r="Q19" s="8">
        <v>8.661436983631269</v>
      </c>
      <c r="R19" s="8">
        <v>8.661436983631269</v>
      </c>
      <c r="S19" s="8">
        <v>8.661436983631269</v>
      </c>
      <c r="T19" s="8">
        <v>7.5402283143871154</v>
      </c>
      <c r="U19" s="8">
        <v>7.5402283143871154</v>
      </c>
      <c r="V19" s="8">
        <v>7.5402283143871154</v>
      </c>
      <c r="W19" s="8">
        <v>7.3931920119679111</v>
      </c>
      <c r="X19" s="8">
        <v>7.3931920119679111</v>
      </c>
      <c r="Y19" s="9">
        <v>7.3931920119679111</v>
      </c>
      <c r="AB19" s="14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  <c r="AY19" s="20"/>
      <c r="AZ19" s="20"/>
      <c r="BA19" s="20"/>
      <c r="BB19" s="20"/>
      <c r="BC19" s="20"/>
      <c r="BD19" s="2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</row>
    <row r="20" spans="1:68" x14ac:dyDescent="0.25">
      <c r="A20" s="32">
        <v>1988</v>
      </c>
      <c r="B20" s="8">
        <v>9.3138660396828588</v>
      </c>
      <c r="C20" s="8">
        <v>9.3138660396828588</v>
      </c>
      <c r="D20" s="8">
        <v>9.3138660396828588</v>
      </c>
      <c r="E20" s="8">
        <v>7.5628692270229223</v>
      </c>
      <c r="F20" s="8">
        <v>7.5628692270229223</v>
      </c>
      <c r="G20" s="8">
        <v>7.5628692270229223</v>
      </c>
      <c r="H20" s="8">
        <v>9.3138660396828588</v>
      </c>
      <c r="I20" s="8">
        <v>9.3138660396828588</v>
      </c>
      <c r="J20" s="8">
        <v>9.3138660396828588</v>
      </c>
      <c r="K20" s="8">
        <v>9.3138660396828588</v>
      </c>
      <c r="L20" s="8">
        <v>9.3138660396828588</v>
      </c>
      <c r="M20" s="8">
        <v>9.3138660396828588</v>
      </c>
      <c r="N20" s="8">
        <v>7.4732165252184064</v>
      </c>
      <c r="O20" s="8">
        <v>7.4732165252184064</v>
      </c>
      <c r="P20" s="8">
        <v>7.4732165252184064</v>
      </c>
      <c r="Q20" s="8">
        <v>8.4628317023536663</v>
      </c>
      <c r="R20" s="8">
        <v>8.4628317023536663</v>
      </c>
      <c r="S20" s="8">
        <v>8.4628317023536663</v>
      </c>
      <c r="T20" s="8">
        <v>7.5628692270229223</v>
      </c>
      <c r="U20" s="8">
        <v>7.5628692270229223</v>
      </c>
      <c r="V20" s="8">
        <v>7.5628692270229223</v>
      </c>
      <c r="W20" s="8">
        <v>7.4732165252184064</v>
      </c>
      <c r="X20" s="8">
        <v>7.4732165252184064</v>
      </c>
      <c r="Y20" s="9">
        <v>7.4732165252184064</v>
      </c>
      <c r="AB20" s="14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  <c r="AY20" s="20"/>
      <c r="AZ20" s="20"/>
      <c r="BA20" s="20"/>
      <c r="BB20" s="20"/>
      <c r="BC20" s="20"/>
      <c r="BD20" s="2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</row>
    <row r="21" spans="1:68" x14ac:dyDescent="0.25">
      <c r="A21" s="32">
        <v>1989</v>
      </c>
      <c r="B21" s="8">
        <v>9.0198953576398129</v>
      </c>
      <c r="C21" s="8">
        <v>9.0198953576398129</v>
      </c>
      <c r="D21" s="8">
        <v>9.0198953576398129</v>
      </c>
      <c r="E21" s="8">
        <v>7.5489156729675644</v>
      </c>
      <c r="F21" s="8">
        <v>7.5489156729675644</v>
      </c>
      <c r="G21" s="8">
        <v>7.5489156729675644</v>
      </c>
      <c r="H21" s="8">
        <v>9.0198953576398129</v>
      </c>
      <c r="I21" s="8">
        <v>9.0198953576398129</v>
      </c>
      <c r="J21" s="8">
        <v>9.0198953576398129</v>
      </c>
      <c r="K21" s="8">
        <v>9.0198953576398129</v>
      </c>
      <c r="L21" s="8">
        <v>9.0198953576398129</v>
      </c>
      <c r="M21" s="8">
        <v>9.0198953576398129</v>
      </c>
      <c r="N21" s="8">
        <v>7.923228700566332</v>
      </c>
      <c r="O21" s="8">
        <v>7.923228700566332</v>
      </c>
      <c r="P21" s="8">
        <v>7.923228700566332</v>
      </c>
      <c r="Q21" s="8">
        <v>8.1036703510461638</v>
      </c>
      <c r="R21" s="8">
        <v>8.1036703510461638</v>
      </c>
      <c r="S21" s="8">
        <v>8.1036703510461638</v>
      </c>
      <c r="T21" s="8">
        <v>7.5489156729675644</v>
      </c>
      <c r="U21" s="8">
        <v>7.5489156729675644</v>
      </c>
      <c r="V21" s="8">
        <v>7.5489156729675644</v>
      </c>
      <c r="W21" s="8">
        <v>7.923228700566332</v>
      </c>
      <c r="X21" s="8">
        <v>7.923228700566332</v>
      </c>
      <c r="Y21" s="9">
        <v>7.923228700566332</v>
      </c>
      <c r="AB21" s="14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  <c r="AY21" s="20"/>
      <c r="AZ21" s="20"/>
      <c r="BA21" s="20"/>
      <c r="BB21" s="20"/>
      <c r="BC21" s="20"/>
      <c r="BD21" s="2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</row>
    <row r="22" spans="1:68" x14ac:dyDescent="0.25">
      <c r="A22" s="32">
        <v>1990</v>
      </c>
      <c r="B22" s="8">
        <v>8.9020113276576023</v>
      </c>
      <c r="C22" s="8">
        <v>8.9020113276576023</v>
      </c>
      <c r="D22" s="8">
        <v>8.9020113276576023</v>
      </c>
      <c r="E22" s="8">
        <v>7.3773753572252314</v>
      </c>
      <c r="F22" s="8">
        <v>7.3773753572252314</v>
      </c>
      <c r="G22" s="8">
        <v>7.3773753572252314</v>
      </c>
      <c r="H22" s="8">
        <v>8.9020113276576023</v>
      </c>
      <c r="I22" s="8">
        <v>8.9020113276576023</v>
      </c>
      <c r="J22" s="8">
        <v>8.9020113276576023</v>
      </c>
      <c r="K22" s="8">
        <v>8.9020113276576023</v>
      </c>
      <c r="L22" s="8">
        <v>8.9020113276576023</v>
      </c>
      <c r="M22" s="8">
        <v>8.9020113276576023</v>
      </c>
      <c r="N22" s="8">
        <v>8.0741478344298621</v>
      </c>
      <c r="O22" s="8">
        <v>8.0741478344298621</v>
      </c>
      <c r="P22" s="8">
        <v>8.0741478344298621</v>
      </c>
      <c r="Q22" s="8">
        <v>7.9485396177946104</v>
      </c>
      <c r="R22" s="8">
        <v>7.9485396177946104</v>
      </c>
      <c r="S22" s="8">
        <v>7.9485396177946104</v>
      </c>
      <c r="T22" s="8">
        <v>7.3773753572252314</v>
      </c>
      <c r="U22" s="8">
        <v>7.3773753572252314</v>
      </c>
      <c r="V22" s="8">
        <v>7.3773753572252314</v>
      </c>
      <c r="W22" s="8">
        <v>8.0741478344298621</v>
      </c>
      <c r="X22" s="8">
        <v>8.0741478344298621</v>
      </c>
      <c r="Y22" s="9">
        <v>8.0741478344298621</v>
      </c>
      <c r="AB22" s="14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20"/>
      <c r="AY22" s="20"/>
      <c r="AZ22" s="20"/>
      <c r="BA22" s="20"/>
      <c r="BB22" s="20"/>
      <c r="BC22" s="20"/>
      <c r="BD22" s="20"/>
      <c r="BE22" s="10"/>
      <c r="BF22" s="10"/>
      <c r="BG22" s="10"/>
      <c r="BH22" s="10"/>
      <c r="BI22" s="10"/>
      <c r="BJ22" s="10"/>
      <c r="BK22" s="10"/>
      <c r="BL22" s="10"/>
      <c r="BM22" s="10"/>
      <c r="BN22" s="10"/>
      <c r="BO22" s="10"/>
      <c r="BP22" s="10"/>
    </row>
    <row r="23" spans="1:68" x14ac:dyDescent="0.25">
      <c r="A23" s="32">
        <v>1991</v>
      </c>
      <c r="B23" s="8">
        <v>9.5574687934878053</v>
      </c>
      <c r="C23" s="8">
        <v>9.5574687934878053</v>
      </c>
      <c r="D23" s="8">
        <v>9.5574687934878053</v>
      </c>
      <c r="E23" s="8">
        <v>6.8900761840485174</v>
      </c>
      <c r="F23" s="8">
        <v>6.8900761840485174</v>
      </c>
      <c r="G23" s="8">
        <v>6.8900761840485174</v>
      </c>
      <c r="H23" s="8">
        <v>9.5574687934878053</v>
      </c>
      <c r="I23" s="8">
        <v>9.5574687934878053</v>
      </c>
      <c r="J23" s="8">
        <v>9.5574687934878053</v>
      </c>
      <c r="K23" s="8">
        <v>9.5574687934878053</v>
      </c>
      <c r="L23" s="8">
        <v>9.5574687934878053</v>
      </c>
      <c r="M23" s="8">
        <v>9.5574687934878053</v>
      </c>
      <c r="N23" s="8">
        <v>8.158620414515882</v>
      </c>
      <c r="O23" s="8">
        <v>8.158620414515882</v>
      </c>
      <c r="P23" s="8">
        <v>8.158620414515882</v>
      </c>
      <c r="Q23" s="8">
        <v>8.7212485784246763</v>
      </c>
      <c r="R23" s="8">
        <v>8.7212485784246763</v>
      </c>
      <c r="S23" s="8">
        <v>8.7212485784246763</v>
      </c>
      <c r="T23" s="8">
        <v>6.8900761840485174</v>
      </c>
      <c r="U23" s="8">
        <v>6.8900761840485174</v>
      </c>
      <c r="V23" s="8">
        <v>6.8900761840485174</v>
      </c>
      <c r="W23" s="8">
        <v>8.158620414515882</v>
      </c>
      <c r="X23" s="8">
        <v>8.158620414515882</v>
      </c>
      <c r="Y23" s="9">
        <v>8.158620414515882</v>
      </c>
      <c r="AB23" s="14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  <c r="AY23" s="20"/>
      <c r="AZ23" s="20"/>
      <c r="BA23" s="20"/>
      <c r="BB23" s="20"/>
      <c r="BC23" s="20"/>
      <c r="BD23" s="20"/>
      <c r="BE23" s="10"/>
      <c r="BF23" s="10"/>
      <c r="BG23" s="10"/>
      <c r="BH23" s="10"/>
      <c r="BI23" s="10"/>
      <c r="BJ23" s="10"/>
      <c r="BK23" s="10"/>
      <c r="BL23" s="10"/>
      <c r="BM23" s="10"/>
      <c r="BN23" s="10"/>
      <c r="BO23" s="10"/>
      <c r="BP23" s="10"/>
    </row>
    <row r="24" spans="1:68" x14ac:dyDescent="0.25">
      <c r="A24" s="32">
        <v>1992</v>
      </c>
      <c r="B24" s="8">
        <v>8.5555143382202381</v>
      </c>
      <c r="C24" s="8">
        <v>8.5555143382202381</v>
      </c>
      <c r="D24" s="8">
        <v>8.5555143382202381</v>
      </c>
      <c r="E24" s="8">
        <v>7.0735061106925459</v>
      </c>
      <c r="F24" s="8">
        <v>7.0735061106925459</v>
      </c>
      <c r="G24" s="8">
        <v>7.0735061106925459</v>
      </c>
      <c r="H24" s="8">
        <v>8.5555143382202381</v>
      </c>
      <c r="I24" s="8">
        <v>8.5555143382202381</v>
      </c>
      <c r="J24" s="8">
        <v>8.5555143382202381</v>
      </c>
      <c r="K24" s="8">
        <v>8.5555143382202381</v>
      </c>
      <c r="L24" s="8">
        <v>8.5555143382202381</v>
      </c>
      <c r="M24" s="8">
        <v>8.5555143382202381</v>
      </c>
      <c r="N24" s="8">
        <v>7.7320375956296132</v>
      </c>
      <c r="O24" s="8">
        <v>7.7320375956296132</v>
      </c>
      <c r="P24" s="8">
        <v>7.7320375956296132</v>
      </c>
      <c r="Q24" s="8">
        <v>7.7416546905597388</v>
      </c>
      <c r="R24" s="8">
        <v>7.7416546905597388</v>
      </c>
      <c r="S24" s="8">
        <v>7.7416546905597388</v>
      </c>
      <c r="T24" s="8">
        <v>7.0735061106925459</v>
      </c>
      <c r="U24" s="8">
        <v>7.0735061106925459</v>
      </c>
      <c r="V24" s="8">
        <v>7.0735061106925459</v>
      </c>
      <c r="W24" s="8">
        <v>7.7320375956296132</v>
      </c>
      <c r="X24" s="8">
        <v>7.7320375956296132</v>
      </c>
      <c r="Y24" s="9">
        <v>7.7320375956296132</v>
      </c>
      <c r="AB24" s="14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  <c r="AY24" s="20"/>
      <c r="AZ24" s="20"/>
      <c r="BA24" s="20"/>
      <c r="BB24" s="20"/>
      <c r="BC24" s="20"/>
      <c r="BD24" s="20"/>
      <c r="BE24" s="10"/>
      <c r="BF24" s="10"/>
      <c r="BG24" s="10"/>
      <c r="BH24" s="10"/>
      <c r="BI24" s="10"/>
      <c r="BJ24" s="10"/>
      <c r="BK24" s="10"/>
      <c r="BL24" s="10"/>
      <c r="BM24" s="10"/>
      <c r="BN24" s="10"/>
      <c r="BO24" s="10"/>
      <c r="BP24" s="10"/>
    </row>
    <row r="25" spans="1:68" x14ac:dyDescent="0.25">
      <c r="A25" s="32">
        <v>1993</v>
      </c>
      <c r="B25" s="8">
        <v>9.1943061783751077</v>
      </c>
      <c r="C25" s="8">
        <v>9.1943061783751077</v>
      </c>
      <c r="D25" s="8">
        <v>9.1943061783751077</v>
      </c>
      <c r="E25" s="8">
        <v>7.4329039637255612</v>
      </c>
      <c r="F25" s="8">
        <v>7.4329039637255612</v>
      </c>
      <c r="G25" s="8">
        <v>7.4329039637255612</v>
      </c>
      <c r="H25" s="8">
        <v>9.1943061783751077</v>
      </c>
      <c r="I25" s="8">
        <v>9.1943061783751077</v>
      </c>
      <c r="J25" s="8">
        <v>9.1943061783751077</v>
      </c>
      <c r="K25" s="8">
        <v>9.1943061783751077</v>
      </c>
      <c r="L25" s="8">
        <v>9.1943061783751077</v>
      </c>
      <c r="M25" s="8">
        <v>9.1943061783751077</v>
      </c>
      <c r="N25" s="8">
        <v>7.4804994092468009</v>
      </c>
      <c r="O25" s="8">
        <v>7.4804994092468009</v>
      </c>
      <c r="P25" s="8">
        <v>7.4804994092468009</v>
      </c>
      <c r="Q25" s="8">
        <v>8.300010010770805</v>
      </c>
      <c r="R25" s="8">
        <v>8.300010010770805</v>
      </c>
      <c r="S25" s="8">
        <v>8.300010010770805</v>
      </c>
      <c r="T25" s="8">
        <v>7.4329039637255612</v>
      </c>
      <c r="U25" s="8">
        <v>7.4329039637255612</v>
      </c>
      <c r="V25" s="8">
        <v>7.4329039637255612</v>
      </c>
      <c r="W25" s="8">
        <v>7.4804994092468009</v>
      </c>
      <c r="X25" s="8">
        <v>7.4804994092468009</v>
      </c>
      <c r="Y25" s="9">
        <v>7.4804994092468009</v>
      </c>
      <c r="AB25" s="14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  <c r="AY25" s="20"/>
      <c r="AZ25" s="20"/>
      <c r="BA25" s="20"/>
      <c r="BB25" s="20"/>
      <c r="BC25" s="20"/>
      <c r="BD25" s="20"/>
      <c r="BE25" s="10"/>
      <c r="BF25" s="10"/>
      <c r="BG25" s="10"/>
      <c r="BH25" s="10"/>
      <c r="BI25" s="10"/>
      <c r="BJ25" s="10"/>
      <c r="BK25" s="10"/>
      <c r="BL25" s="10"/>
      <c r="BM25" s="10"/>
      <c r="BN25" s="10"/>
      <c r="BO25" s="10"/>
      <c r="BP25" s="10"/>
    </row>
    <row r="26" spans="1:68" x14ac:dyDescent="0.25">
      <c r="A26" s="32">
        <v>1994</v>
      </c>
      <c r="B26" s="8">
        <v>8.8853142738459585</v>
      </c>
      <c r="C26" s="8">
        <v>8.8853142738459585</v>
      </c>
      <c r="D26" s="8">
        <v>8.8853142738459585</v>
      </c>
      <c r="E26" s="8">
        <v>7.5522089961915837</v>
      </c>
      <c r="F26" s="8">
        <v>7.5522089961915837</v>
      </c>
      <c r="G26" s="8">
        <v>7.5522089961915837</v>
      </c>
      <c r="H26" s="8">
        <v>8.8853142738459585</v>
      </c>
      <c r="I26" s="8">
        <v>8.8853142738459585</v>
      </c>
      <c r="J26" s="8">
        <v>8.8853142738459585</v>
      </c>
      <c r="K26" s="8">
        <v>8.8853142738459585</v>
      </c>
      <c r="L26" s="8">
        <v>8.8853142738459585</v>
      </c>
      <c r="M26" s="8">
        <v>8.8853142738459585</v>
      </c>
      <c r="N26" s="8">
        <v>7.752472080828773</v>
      </c>
      <c r="O26" s="8">
        <v>7.752472080828773</v>
      </c>
      <c r="P26" s="8">
        <v>7.752472080828773</v>
      </c>
      <c r="Q26" s="8">
        <v>8.1317241603526504</v>
      </c>
      <c r="R26" s="8">
        <v>8.1317241603526504</v>
      </c>
      <c r="S26" s="8">
        <v>8.1317241603526504</v>
      </c>
      <c r="T26" s="8">
        <v>7.5522089961915837</v>
      </c>
      <c r="U26" s="8">
        <v>7.5522089961915837</v>
      </c>
      <c r="V26" s="8">
        <v>7.5522089961915837</v>
      </c>
      <c r="W26" s="8">
        <v>7.752472080828773</v>
      </c>
      <c r="X26" s="8">
        <v>7.752472080828773</v>
      </c>
      <c r="Y26" s="9">
        <v>7.752472080828773</v>
      </c>
      <c r="AB26" s="14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C26" s="20"/>
      <c r="BD26" s="20"/>
      <c r="BE26" s="10"/>
      <c r="BF26" s="10"/>
      <c r="BG26" s="10"/>
      <c r="BH26" s="10"/>
      <c r="BI26" s="10"/>
      <c r="BJ26" s="10"/>
      <c r="BK26" s="10"/>
      <c r="BL26" s="10"/>
      <c r="BM26" s="10"/>
      <c r="BN26" s="10"/>
      <c r="BO26" s="10"/>
      <c r="BP26" s="10"/>
    </row>
    <row r="27" spans="1:68" x14ac:dyDescent="0.25">
      <c r="A27" s="32">
        <v>1995</v>
      </c>
      <c r="B27" s="8">
        <v>8.7799415042758167</v>
      </c>
      <c r="C27" s="8">
        <v>8.7799415042758167</v>
      </c>
      <c r="D27" s="8">
        <v>8.7799415042758167</v>
      </c>
      <c r="E27" s="8">
        <v>7.1480760314113487</v>
      </c>
      <c r="F27" s="8">
        <v>7.1480760314113487</v>
      </c>
      <c r="G27" s="8">
        <v>7.1480760314113487</v>
      </c>
      <c r="H27" s="8">
        <v>8.7799415042758167</v>
      </c>
      <c r="I27" s="8">
        <v>8.7799415042758167</v>
      </c>
      <c r="J27" s="8">
        <v>8.7799415042758167</v>
      </c>
      <c r="K27" s="8">
        <v>8.7799415042758167</v>
      </c>
      <c r="L27" s="8">
        <v>8.7799415042758167</v>
      </c>
      <c r="M27" s="8">
        <v>8.7799415042758167</v>
      </c>
      <c r="N27" s="8">
        <v>8.0638960993038555</v>
      </c>
      <c r="O27" s="8">
        <v>8.0638960993038555</v>
      </c>
      <c r="P27" s="8">
        <v>8.0638960993038555</v>
      </c>
      <c r="Q27" s="8">
        <v>7.7366073661142067</v>
      </c>
      <c r="R27" s="8">
        <v>7.7366073661142067</v>
      </c>
      <c r="S27" s="8">
        <v>7.7366073661142067</v>
      </c>
      <c r="T27" s="8">
        <v>7.1480760314113487</v>
      </c>
      <c r="U27" s="8">
        <v>7.1480760314113487</v>
      </c>
      <c r="V27" s="8">
        <v>7.1480760314113487</v>
      </c>
      <c r="W27" s="8">
        <v>8.0638960993038555</v>
      </c>
      <c r="X27" s="8">
        <v>8.0638960993038555</v>
      </c>
      <c r="Y27" s="9">
        <v>8.0638960993038555</v>
      </c>
      <c r="AB27" s="14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/>
    </row>
    <row r="28" spans="1:68" x14ac:dyDescent="0.25">
      <c r="A28" s="32">
        <v>1996</v>
      </c>
      <c r="B28" s="8">
        <v>8.4046341793688661</v>
      </c>
      <c r="C28" s="8">
        <v>8.4046341793688661</v>
      </c>
      <c r="D28" s="8">
        <v>8.4046341793688661</v>
      </c>
      <c r="E28" s="8">
        <v>7.2267804080649398</v>
      </c>
      <c r="F28" s="8">
        <v>7.2267804080649398</v>
      </c>
      <c r="G28" s="8">
        <v>7.2267804080649398</v>
      </c>
      <c r="H28" s="8">
        <v>8.4046341793688661</v>
      </c>
      <c r="I28" s="8">
        <v>8.4046341793688661</v>
      </c>
      <c r="J28" s="8">
        <v>8.4046341793688661</v>
      </c>
      <c r="K28" s="8">
        <v>8.4046341793688661</v>
      </c>
      <c r="L28" s="8">
        <v>8.4046341793688661</v>
      </c>
      <c r="M28" s="8">
        <v>8.4046341793688661</v>
      </c>
      <c r="N28" s="8">
        <v>7.3468532542718608</v>
      </c>
      <c r="O28" s="8">
        <v>7.3468532542718608</v>
      </c>
      <c r="P28" s="8">
        <v>7.3468532542718608</v>
      </c>
      <c r="Q28" s="8">
        <v>8.0296119007682147</v>
      </c>
      <c r="R28" s="8">
        <v>8.0296119007682147</v>
      </c>
      <c r="S28" s="8">
        <v>8.0296119007682147</v>
      </c>
      <c r="T28" s="8">
        <v>7.2267804080649398</v>
      </c>
      <c r="U28" s="8">
        <v>7.2267804080649398</v>
      </c>
      <c r="V28" s="8">
        <v>7.2267804080649398</v>
      </c>
      <c r="W28" s="8">
        <v>7.3468532542718608</v>
      </c>
      <c r="X28" s="8">
        <v>7.3468532542718608</v>
      </c>
      <c r="Y28" s="9">
        <v>7.3468532542718608</v>
      </c>
      <c r="AB28" s="14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/>
    </row>
    <row r="29" spans="1:68" x14ac:dyDescent="0.25">
      <c r="A29" s="32">
        <v>1997</v>
      </c>
      <c r="B29" s="8">
        <v>8.7498774270440816</v>
      </c>
      <c r="C29" s="8">
        <v>8.7498774270440816</v>
      </c>
      <c r="D29" s="8">
        <v>8.7498774270440816</v>
      </c>
      <c r="E29" s="8">
        <v>9.3635589987969752</v>
      </c>
      <c r="F29" s="8">
        <v>9.3635589987969752</v>
      </c>
      <c r="G29" s="8">
        <v>9.3635589987969752</v>
      </c>
      <c r="H29" s="8">
        <v>8.7498774270440816</v>
      </c>
      <c r="I29" s="8">
        <v>8.7498774270440816</v>
      </c>
      <c r="J29" s="8">
        <v>8.7498774270440816</v>
      </c>
      <c r="K29" s="8">
        <v>8.7498774270440816</v>
      </c>
      <c r="L29" s="8">
        <v>8.7498774270440816</v>
      </c>
      <c r="M29" s="8">
        <v>8.7498774270440816</v>
      </c>
      <c r="N29" s="8">
        <v>8.289358411473291</v>
      </c>
      <c r="O29" s="8">
        <v>8.289358411473291</v>
      </c>
      <c r="P29" s="8">
        <v>8.289358411473291</v>
      </c>
      <c r="Q29" s="8">
        <v>8.9358218946845902</v>
      </c>
      <c r="R29" s="8">
        <v>8.9358218946845902</v>
      </c>
      <c r="S29" s="8">
        <v>8.9358218946845902</v>
      </c>
      <c r="T29" s="8">
        <v>9.3635589987969752</v>
      </c>
      <c r="U29" s="8">
        <v>9.3635589987969752</v>
      </c>
      <c r="V29" s="8">
        <v>9.3635589987969752</v>
      </c>
      <c r="W29" s="8">
        <v>8.289358411473291</v>
      </c>
      <c r="X29" s="8">
        <v>8.289358411473291</v>
      </c>
      <c r="Y29" s="9">
        <v>8.289358411473291</v>
      </c>
      <c r="AB29" s="14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10"/>
      <c r="BF29" s="10"/>
      <c r="BG29" s="10"/>
      <c r="BH29" s="10"/>
      <c r="BI29" s="10"/>
      <c r="BJ29" s="10"/>
      <c r="BK29" s="10"/>
      <c r="BL29" s="10"/>
      <c r="BM29" s="10"/>
      <c r="BN29" s="10"/>
      <c r="BO29" s="10"/>
      <c r="BP29" s="10"/>
    </row>
    <row r="30" spans="1:68" x14ac:dyDescent="0.25">
      <c r="A30" s="32">
        <v>1998</v>
      </c>
      <c r="B30" s="8">
        <v>8.216270327094561</v>
      </c>
      <c r="C30" s="8">
        <v>8.216270327094561</v>
      </c>
      <c r="D30" s="8">
        <v>8.216270327094561</v>
      </c>
      <c r="E30" s="8">
        <v>8.6244314640949717</v>
      </c>
      <c r="F30" s="8">
        <v>8.6244314640949717</v>
      </c>
      <c r="G30" s="8">
        <v>8.6244314640949717</v>
      </c>
      <c r="H30" s="8">
        <v>8.216270327094561</v>
      </c>
      <c r="I30" s="8">
        <v>8.216270327094561</v>
      </c>
      <c r="J30" s="8">
        <v>8.216270327094561</v>
      </c>
      <c r="K30" s="8">
        <v>8.216270327094561</v>
      </c>
      <c r="L30" s="8">
        <v>8.216270327094561</v>
      </c>
      <c r="M30" s="8">
        <v>8.216270327094561</v>
      </c>
      <c r="N30" s="8">
        <v>8.827818900405612</v>
      </c>
      <c r="O30" s="8">
        <v>8.827818900405612</v>
      </c>
      <c r="P30" s="8">
        <v>8.827818900405612</v>
      </c>
      <c r="Q30" s="8">
        <v>8.0692885567417179</v>
      </c>
      <c r="R30" s="8">
        <v>8.0692885567417179</v>
      </c>
      <c r="S30" s="8">
        <v>8.0692885567417179</v>
      </c>
      <c r="T30" s="8">
        <v>8.6244314640949717</v>
      </c>
      <c r="U30" s="8">
        <v>8.6244314640949717</v>
      </c>
      <c r="V30" s="8">
        <v>8.6244314640949717</v>
      </c>
      <c r="W30" s="8">
        <v>8.827818900405612</v>
      </c>
      <c r="X30" s="8">
        <v>8.827818900405612</v>
      </c>
      <c r="Y30" s="9">
        <v>8.827818900405612</v>
      </c>
      <c r="AB30" s="14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0"/>
      <c r="BD30" s="20"/>
      <c r="BE30" s="10"/>
      <c r="BF30" s="10"/>
      <c r="BG30" s="10"/>
      <c r="BH30" s="10"/>
      <c r="BI30" s="10"/>
      <c r="BJ30" s="10"/>
      <c r="BK30" s="10"/>
      <c r="BL30" s="10"/>
      <c r="BM30" s="10"/>
      <c r="BN30" s="10"/>
      <c r="BO30" s="10"/>
      <c r="BP30" s="10"/>
    </row>
    <row r="31" spans="1:68" x14ac:dyDescent="0.25">
      <c r="A31" s="32">
        <v>1999</v>
      </c>
      <c r="B31" s="8">
        <v>7.847243125066286</v>
      </c>
      <c r="C31" s="8">
        <v>7.847243125066286</v>
      </c>
      <c r="D31" s="8">
        <v>7.847243125066286</v>
      </c>
      <c r="E31" s="8">
        <v>7.8873689706055528</v>
      </c>
      <c r="F31" s="8">
        <v>7.8873689706055528</v>
      </c>
      <c r="G31" s="8">
        <v>7.8873689706055528</v>
      </c>
      <c r="H31" s="8">
        <v>7.847243125066286</v>
      </c>
      <c r="I31" s="8">
        <v>7.847243125066286</v>
      </c>
      <c r="J31" s="8">
        <v>7.847243125066286</v>
      </c>
      <c r="K31" s="8">
        <v>7.847243125066286</v>
      </c>
      <c r="L31" s="8">
        <v>7.847243125066286</v>
      </c>
      <c r="M31" s="8">
        <v>7.847243125066286</v>
      </c>
      <c r="N31" s="8">
        <v>8.9590103634245253</v>
      </c>
      <c r="O31" s="8">
        <v>8.9590103634245253</v>
      </c>
      <c r="P31" s="8">
        <v>8.9590103634245253</v>
      </c>
      <c r="Q31" s="8">
        <v>7.2930936781347624</v>
      </c>
      <c r="R31" s="8">
        <v>7.2930936781347624</v>
      </c>
      <c r="S31" s="8">
        <v>7.2930936781347624</v>
      </c>
      <c r="T31" s="8">
        <v>7.8873689706055528</v>
      </c>
      <c r="U31" s="8">
        <v>7.8873689706055528</v>
      </c>
      <c r="V31" s="8">
        <v>7.8873689706055528</v>
      </c>
      <c r="W31" s="8">
        <v>8.9590103634245253</v>
      </c>
      <c r="X31" s="8">
        <v>8.9590103634245253</v>
      </c>
      <c r="Y31" s="9">
        <v>8.9590103634245253</v>
      </c>
      <c r="AB31" s="14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0"/>
      <c r="BD31" s="20"/>
      <c r="BE31" s="10"/>
      <c r="BF31" s="10"/>
      <c r="BG31" s="10"/>
      <c r="BH31" s="10"/>
      <c r="BI31" s="10"/>
      <c r="BJ31" s="10"/>
      <c r="BK31" s="10"/>
      <c r="BL31" s="10"/>
      <c r="BM31" s="10"/>
      <c r="BN31" s="10"/>
      <c r="BO31" s="10"/>
      <c r="BP31" s="10"/>
    </row>
    <row r="32" spans="1:68" x14ac:dyDescent="0.25">
      <c r="A32" s="32">
        <v>2000</v>
      </c>
      <c r="B32" s="8">
        <v>9.780466562682367</v>
      </c>
      <c r="C32" s="8">
        <v>9.780466562682367</v>
      </c>
      <c r="D32" s="8">
        <v>9.780466562682367</v>
      </c>
      <c r="E32" s="8">
        <v>9.7206539540327572</v>
      </c>
      <c r="F32" s="8">
        <v>9.7206539540327572</v>
      </c>
      <c r="G32" s="8">
        <v>9.7206539540327572</v>
      </c>
      <c r="H32" s="8">
        <v>9.780466562682367</v>
      </c>
      <c r="I32" s="8">
        <v>9.780466562682367</v>
      </c>
      <c r="J32" s="8">
        <v>9.780466562682367</v>
      </c>
      <c r="K32" s="8">
        <v>9.780466562682367</v>
      </c>
      <c r="L32" s="8">
        <v>9.780466562682367</v>
      </c>
      <c r="M32" s="8">
        <v>9.780466562682367</v>
      </c>
      <c r="N32" s="8">
        <v>10.069713426169265</v>
      </c>
      <c r="O32" s="8">
        <v>10.069713426169265</v>
      </c>
      <c r="P32" s="8">
        <v>10.069713426169265</v>
      </c>
      <c r="Q32" s="8">
        <v>9.3175225750999058</v>
      </c>
      <c r="R32" s="8">
        <v>9.3175225750999058</v>
      </c>
      <c r="S32" s="8">
        <v>9.3175225750999058</v>
      </c>
      <c r="T32" s="8">
        <v>9.7206539540327572</v>
      </c>
      <c r="U32" s="8">
        <v>9.7206539540327572</v>
      </c>
      <c r="V32" s="8">
        <v>9.7206539540327572</v>
      </c>
      <c r="W32" s="8">
        <v>10.069713426169265</v>
      </c>
      <c r="X32" s="8">
        <v>10.069713426169265</v>
      </c>
      <c r="Y32" s="9">
        <v>10.069713426169265</v>
      </c>
      <c r="AB32" s="14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0"/>
      <c r="BE32" s="10"/>
      <c r="BF32" s="10"/>
      <c r="BG32" s="10"/>
      <c r="BH32" s="10"/>
      <c r="BI32" s="10"/>
      <c r="BJ32" s="10"/>
      <c r="BK32" s="10"/>
      <c r="BL32" s="10"/>
      <c r="BM32" s="10"/>
      <c r="BN32" s="10"/>
      <c r="BO32" s="10"/>
      <c r="BP32" s="10"/>
    </row>
    <row r="33" spans="1:68" x14ac:dyDescent="0.25">
      <c r="A33" s="32">
        <v>2001</v>
      </c>
      <c r="B33" s="8">
        <v>9.7526014079697045</v>
      </c>
      <c r="C33" s="8">
        <v>9.7526014079697045</v>
      </c>
      <c r="D33" s="8">
        <v>9.7526014079697045</v>
      </c>
      <c r="E33" s="8">
        <v>15.634634779772123</v>
      </c>
      <c r="F33" s="8">
        <v>15.634634779772123</v>
      </c>
      <c r="G33" s="8">
        <v>15.634634779772123</v>
      </c>
      <c r="H33" s="8">
        <v>9.7526014079697045</v>
      </c>
      <c r="I33" s="8">
        <v>9.7526014079697045</v>
      </c>
      <c r="J33" s="8">
        <v>9.7526014079697045</v>
      </c>
      <c r="K33" s="8">
        <v>9.7526014079697045</v>
      </c>
      <c r="L33" s="8">
        <v>9.7526014079697045</v>
      </c>
      <c r="M33" s="8">
        <v>9.7526014079697045</v>
      </c>
      <c r="N33" s="8">
        <v>13.298471561649391</v>
      </c>
      <c r="O33" s="8">
        <v>13.298471561649391</v>
      </c>
      <c r="P33" s="8">
        <v>13.298471561649391</v>
      </c>
      <c r="Q33" s="8">
        <v>9.3073554077970098</v>
      </c>
      <c r="R33" s="8">
        <v>9.3073554077970098</v>
      </c>
      <c r="S33" s="8">
        <v>9.3073554077970098</v>
      </c>
      <c r="T33" s="8">
        <v>15.634634779772123</v>
      </c>
      <c r="U33" s="8">
        <v>15.634634779772123</v>
      </c>
      <c r="V33" s="8">
        <v>15.634634779772123</v>
      </c>
      <c r="W33" s="8">
        <v>13.298471561649391</v>
      </c>
      <c r="X33" s="8">
        <v>13.298471561649391</v>
      </c>
      <c r="Y33" s="9">
        <v>13.298471561649391</v>
      </c>
      <c r="AB33" s="14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10"/>
      <c r="BF33" s="10"/>
      <c r="BG33" s="10"/>
      <c r="BH33" s="10"/>
      <c r="BI33" s="10"/>
      <c r="BJ33" s="10"/>
      <c r="BK33" s="10"/>
      <c r="BL33" s="10"/>
      <c r="BM33" s="10"/>
      <c r="BN33" s="10"/>
      <c r="BO33" s="10"/>
      <c r="BP33" s="10"/>
    </row>
    <row r="34" spans="1:68" x14ac:dyDescent="0.25">
      <c r="A34" s="32">
        <v>2002</v>
      </c>
      <c r="B34" s="8">
        <v>8.5471285106982453</v>
      </c>
      <c r="C34" s="8">
        <v>8.5471285106982453</v>
      </c>
      <c r="D34" s="8">
        <v>8.5471285106982453</v>
      </c>
      <c r="E34" s="8">
        <v>7.4506335822272689</v>
      </c>
      <c r="F34" s="8">
        <v>7.4506335822272689</v>
      </c>
      <c r="G34" s="8">
        <v>7.4506335822272689</v>
      </c>
      <c r="H34" s="8">
        <v>8.5471285106982453</v>
      </c>
      <c r="I34" s="8">
        <v>8.5471285106982453</v>
      </c>
      <c r="J34" s="8">
        <v>8.5471285106982453</v>
      </c>
      <c r="K34" s="8">
        <v>8.5471285106982453</v>
      </c>
      <c r="L34" s="8">
        <v>8.5471285106982453</v>
      </c>
      <c r="M34" s="8">
        <v>8.5471285106982453</v>
      </c>
      <c r="N34" s="8">
        <v>7.4893207476392165</v>
      </c>
      <c r="O34" s="8">
        <v>7.4893207476392165</v>
      </c>
      <c r="P34" s="8">
        <v>7.4893207476392165</v>
      </c>
      <c r="Q34" s="8">
        <v>7.2800737979747039</v>
      </c>
      <c r="R34" s="8">
        <v>7.2800737979747039</v>
      </c>
      <c r="S34" s="8">
        <v>7.2800737979747039</v>
      </c>
      <c r="T34" s="8">
        <v>7.4506335822272689</v>
      </c>
      <c r="U34" s="8">
        <v>7.4506335822272689</v>
      </c>
      <c r="V34" s="8">
        <v>7.4506335822272689</v>
      </c>
      <c r="W34" s="8">
        <v>7.4893207476392165</v>
      </c>
      <c r="X34" s="8">
        <v>7.4893207476392165</v>
      </c>
      <c r="Y34" s="9">
        <v>7.4893207476392165</v>
      </c>
      <c r="AB34" s="14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  <c r="BC34" s="20"/>
      <c r="BD34" s="20"/>
      <c r="BE34" s="10"/>
      <c r="BF34" s="10"/>
      <c r="BG34" s="10"/>
      <c r="BH34" s="10"/>
      <c r="BI34" s="10"/>
      <c r="BJ34" s="10"/>
      <c r="BK34" s="10"/>
      <c r="BL34" s="10"/>
      <c r="BM34" s="10"/>
      <c r="BN34" s="10"/>
      <c r="BO34" s="10"/>
      <c r="BP34" s="10"/>
    </row>
    <row r="35" spans="1:68" x14ac:dyDescent="0.25">
      <c r="A35" s="32">
        <v>2003</v>
      </c>
      <c r="B35" s="8">
        <v>10.382065582812601</v>
      </c>
      <c r="C35" s="8">
        <v>10.382065582812601</v>
      </c>
      <c r="D35" s="8">
        <v>10.382065582812601</v>
      </c>
      <c r="E35" s="8">
        <v>9.3129302805143261</v>
      </c>
      <c r="F35" s="8">
        <v>9.3129302805143261</v>
      </c>
      <c r="G35" s="8">
        <v>9.3129302805143261</v>
      </c>
      <c r="H35" s="8">
        <v>10.382065582812601</v>
      </c>
      <c r="I35" s="8">
        <v>10.382065582812601</v>
      </c>
      <c r="J35" s="8">
        <v>10.382065582812601</v>
      </c>
      <c r="K35" s="8">
        <v>10.382065582812601</v>
      </c>
      <c r="L35" s="8">
        <v>10.382065582812601</v>
      </c>
      <c r="M35" s="8">
        <v>10.382065582812601</v>
      </c>
      <c r="N35" s="8">
        <v>10.250809739144305</v>
      </c>
      <c r="O35" s="8">
        <v>10.250809739144305</v>
      </c>
      <c r="P35" s="8">
        <v>10.250809739144305</v>
      </c>
      <c r="Q35" s="8">
        <v>9.5680630734148604</v>
      </c>
      <c r="R35" s="8">
        <v>9.5680630734148604</v>
      </c>
      <c r="S35" s="8">
        <v>9.5680630734148604</v>
      </c>
      <c r="T35" s="8">
        <v>9.3129302805143261</v>
      </c>
      <c r="U35" s="8">
        <v>9.3129302805143261</v>
      </c>
      <c r="V35" s="8">
        <v>9.3129302805143261</v>
      </c>
      <c r="W35" s="8">
        <v>10.250809739144305</v>
      </c>
      <c r="X35" s="8">
        <v>10.250809739144305</v>
      </c>
      <c r="Y35" s="9">
        <v>10.250809739144305</v>
      </c>
      <c r="AB35" s="14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  <c r="BA35" s="20"/>
      <c r="BB35" s="20"/>
      <c r="BC35" s="20"/>
      <c r="BD35" s="20"/>
      <c r="BE35" s="10"/>
      <c r="BF35" s="10"/>
      <c r="BG35" s="10"/>
      <c r="BH35" s="10"/>
      <c r="BI35" s="10"/>
      <c r="BJ35" s="10"/>
      <c r="BK35" s="10"/>
      <c r="BL35" s="10"/>
      <c r="BM35" s="10"/>
      <c r="BN35" s="10"/>
      <c r="BO35" s="10"/>
      <c r="BP35" s="10"/>
    </row>
    <row r="36" spans="1:68" x14ac:dyDescent="0.25">
      <c r="A36" s="32">
        <v>2004</v>
      </c>
      <c r="B36" s="8">
        <v>11.253387061747286</v>
      </c>
      <c r="C36" s="8">
        <v>11.253387061747286</v>
      </c>
      <c r="D36" s="8">
        <v>11.253387061747286</v>
      </c>
      <c r="E36" s="8">
        <v>9.7475110182607594</v>
      </c>
      <c r="F36" s="8">
        <v>9.7475110182607594</v>
      </c>
      <c r="G36" s="8">
        <v>9.7475110182607594</v>
      </c>
      <c r="H36" s="8">
        <v>11.253387061747286</v>
      </c>
      <c r="I36" s="8">
        <v>11.253387061747286</v>
      </c>
      <c r="J36" s="8">
        <v>11.253387061747286</v>
      </c>
      <c r="K36" s="8">
        <v>11.253387061747286</v>
      </c>
      <c r="L36" s="8">
        <v>11.253387061747286</v>
      </c>
      <c r="M36" s="8">
        <v>11.253387061747286</v>
      </c>
      <c r="N36" s="8">
        <v>10.04578264978065</v>
      </c>
      <c r="O36" s="8">
        <v>10.04578264978065</v>
      </c>
      <c r="P36" s="8">
        <v>10.04578264978065</v>
      </c>
      <c r="Q36" s="8">
        <v>10.268814769150332</v>
      </c>
      <c r="R36" s="8">
        <v>10.268814769150332</v>
      </c>
      <c r="S36" s="8">
        <v>10.268814769150332</v>
      </c>
      <c r="T36" s="8">
        <v>9.7475110182607594</v>
      </c>
      <c r="U36" s="8">
        <v>9.7475110182607594</v>
      </c>
      <c r="V36" s="8">
        <v>9.7475110182607594</v>
      </c>
      <c r="W36" s="8">
        <v>10.04578264978065</v>
      </c>
      <c r="X36" s="8">
        <v>10.04578264978065</v>
      </c>
      <c r="Y36" s="9">
        <v>10.04578264978065</v>
      </c>
      <c r="AB36" s="14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10"/>
      <c r="BF36" s="10"/>
      <c r="BG36" s="10"/>
      <c r="BH36" s="10"/>
      <c r="BI36" s="10"/>
      <c r="BJ36" s="10"/>
      <c r="BK36" s="10"/>
      <c r="BL36" s="10"/>
      <c r="BM36" s="10"/>
      <c r="BN36" s="10"/>
      <c r="BO36" s="10"/>
      <c r="BP36" s="10"/>
    </row>
    <row r="37" spans="1:68" x14ac:dyDescent="0.25">
      <c r="A37" s="32">
        <v>2005</v>
      </c>
      <c r="B37" s="8">
        <v>12.777306227963861</v>
      </c>
      <c r="C37" s="8">
        <v>12.777306227963861</v>
      </c>
      <c r="D37" s="8">
        <v>12.777306227963861</v>
      </c>
      <c r="E37" s="8">
        <v>11.757471912006388</v>
      </c>
      <c r="F37" s="8">
        <v>11.757471912006388</v>
      </c>
      <c r="G37" s="8">
        <v>11.757471912006388</v>
      </c>
      <c r="H37" s="8">
        <v>12.777306227963861</v>
      </c>
      <c r="I37" s="8">
        <v>12.777306227963861</v>
      </c>
      <c r="J37" s="8">
        <v>12.777306227963861</v>
      </c>
      <c r="K37" s="8">
        <v>12.777306227963861</v>
      </c>
      <c r="L37" s="8">
        <v>12.777306227963861</v>
      </c>
      <c r="M37" s="8">
        <v>12.777306227963861</v>
      </c>
      <c r="N37" s="8">
        <v>12.57224723340728</v>
      </c>
      <c r="O37" s="8">
        <v>12.57224723340728</v>
      </c>
      <c r="P37" s="8">
        <v>12.57224723340728</v>
      </c>
      <c r="Q37" s="8">
        <v>11.928909005787322</v>
      </c>
      <c r="R37" s="8">
        <v>11.928909005787322</v>
      </c>
      <c r="S37" s="8">
        <v>11.928909005787322</v>
      </c>
      <c r="T37" s="8">
        <v>11.757471912006388</v>
      </c>
      <c r="U37" s="8">
        <v>11.757471912006388</v>
      </c>
      <c r="V37" s="8">
        <v>11.757471912006388</v>
      </c>
      <c r="W37" s="8">
        <v>12.57224723340728</v>
      </c>
      <c r="X37" s="8">
        <v>12.57224723340728</v>
      </c>
      <c r="Y37" s="9">
        <v>12.57224723340728</v>
      </c>
      <c r="AB37" s="14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0"/>
      <c r="BC37" s="20"/>
      <c r="BD37" s="20"/>
      <c r="BE37" s="10"/>
      <c r="BF37" s="10"/>
      <c r="BG37" s="10"/>
      <c r="BH37" s="10"/>
      <c r="BI37" s="10"/>
      <c r="BJ37" s="10"/>
      <c r="BK37" s="10"/>
      <c r="BL37" s="10"/>
      <c r="BM37" s="10"/>
      <c r="BN37" s="10"/>
      <c r="BO37" s="10"/>
      <c r="BP37" s="10"/>
    </row>
    <row r="38" spans="1:68" x14ac:dyDescent="0.25">
      <c r="A38" s="32">
        <v>2006</v>
      </c>
      <c r="B38" s="8">
        <v>11.524509347190945</v>
      </c>
      <c r="C38" s="8">
        <v>11.524509347190945</v>
      </c>
      <c r="D38" s="8">
        <v>11.524509347190945</v>
      </c>
      <c r="E38" s="8">
        <v>11.446458805231288</v>
      </c>
      <c r="F38" s="8">
        <v>11.446458805231288</v>
      </c>
      <c r="G38" s="8">
        <v>11.446458805231288</v>
      </c>
      <c r="H38" s="8">
        <v>11.524509347190945</v>
      </c>
      <c r="I38" s="8">
        <v>11.524509347190945</v>
      </c>
      <c r="J38" s="8">
        <v>11.524509347190945</v>
      </c>
      <c r="K38" s="8">
        <v>11.524509347190945</v>
      </c>
      <c r="L38" s="8">
        <v>11.524509347190945</v>
      </c>
      <c r="M38" s="8">
        <v>11.524509347190945</v>
      </c>
      <c r="N38" s="8">
        <v>12.420044609989288</v>
      </c>
      <c r="O38" s="8">
        <v>12.420044609989288</v>
      </c>
      <c r="P38" s="8">
        <v>12.420044609989288</v>
      </c>
      <c r="Q38" s="8">
        <v>10.811504067026597</v>
      </c>
      <c r="R38" s="8">
        <v>10.811504067026597</v>
      </c>
      <c r="S38" s="8">
        <v>10.811504067026597</v>
      </c>
      <c r="T38" s="8">
        <v>11.446458805231288</v>
      </c>
      <c r="U38" s="8">
        <v>11.446458805231288</v>
      </c>
      <c r="V38" s="8">
        <v>11.446458805231288</v>
      </c>
      <c r="W38" s="8">
        <v>12.420044609989288</v>
      </c>
      <c r="X38" s="8">
        <v>12.420044609989288</v>
      </c>
      <c r="Y38" s="9">
        <v>12.420044609989288</v>
      </c>
      <c r="AB38" s="14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  <c r="AY38" s="20"/>
      <c r="AZ38" s="20"/>
      <c r="BA38" s="20"/>
      <c r="BB38" s="20"/>
      <c r="BC38" s="20"/>
      <c r="BD38" s="20"/>
      <c r="BE38" s="10"/>
      <c r="BF38" s="10"/>
      <c r="BG38" s="10"/>
      <c r="BH38" s="10"/>
      <c r="BI38" s="10"/>
      <c r="BJ38" s="10"/>
      <c r="BK38" s="10"/>
      <c r="BL38" s="10"/>
      <c r="BM38" s="10"/>
      <c r="BN38" s="10"/>
      <c r="BO38" s="10"/>
      <c r="BP38" s="10"/>
    </row>
    <row r="39" spans="1:68" x14ac:dyDescent="0.25">
      <c r="A39" s="32">
        <v>2007</v>
      </c>
      <c r="B39" s="8">
        <v>11.304681302717144</v>
      </c>
      <c r="C39" s="8">
        <v>11.304681302717144</v>
      </c>
      <c r="D39" s="8">
        <v>11.304681302717144</v>
      </c>
      <c r="E39" s="8">
        <v>10.695015202343276</v>
      </c>
      <c r="F39" s="8">
        <v>10.695015202343276</v>
      </c>
      <c r="G39" s="8">
        <v>10.695015202343276</v>
      </c>
      <c r="H39" s="8">
        <v>11.304681302717144</v>
      </c>
      <c r="I39" s="8">
        <v>11.304681302717144</v>
      </c>
      <c r="J39" s="8">
        <v>11.304681302717144</v>
      </c>
      <c r="K39" s="8">
        <v>11.304681302717144</v>
      </c>
      <c r="L39" s="8">
        <v>11.304681302717144</v>
      </c>
      <c r="M39" s="8">
        <v>11.304681302717144</v>
      </c>
      <c r="N39" s="8">
        <v>12.345322268929037</v>
      </c>
      <c r="O39" s="8">
        <v>12.345322268929037</v>
      </c>
      <c r="P39" s="8">
        <v>12.345322268929037</v>
      </c>
      <c r="Q39" s="8">
        <v>10.08216768849767</v>
      </c>
      <c r="R39" s="8">
        <v>10.08216768849767</v>
      </c>
      <c r="S39" s="8">
        <v>10.08216768849767</v>
      </c>
      <c r="T39" s="8">
        <v>10.695015202343276</v>
      </c>
      <c r="U39" s="8">
        <v>10.695015202343276</v>
      </c>
      <c r="V39" s="8">
        <v>10.695015202343276</v>
      </c>
      <c r="W39" s="8">
        <v>12.345322268929037</v>
      </c>
      <c r="X39" s="8">
        <v>12.345322268929037</v>
      </c>
      <c r="Y39" s="9">
        <v>12.345322268929037</v>
      </c>
      <c r="AB39" s="14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20"/>
      <c r="AZ39" s="20"/>
      <c r="BA39" s="20"/>
      <c r="BB39" s="20"/>
      <c r="BC39" s="20"/>
      <c r="BD39" s="20"/>
      <c r="BE39" s="10"/>
      <c r="BF39" s="10"/>
      <c r="BG39" s="10"/>
      <c r="BH39" s="10"/>
      <c r="BI39" s="10"/>
      <c r="BJ39" s="10"/>
      <c r="BK39" s="10"/>
      <c r="BL39" s="10"/>
      <c r="BM39" s="10"/>
      <c r="BN39" s="10"/>
      <c r="BO39" s="10"/>
      <c r="BP39" s="10"/>
    </row>
    <row r="40" spans="1:68" x14ac:dyDescent="0.25">
      <c r="A40" s="32">
        <v>2008</v>
      </c>
      <c r="B40" s="8">
        <v>12.981591651114648</v>
      </c>
      <c r="C40" s="8">
        <v>12.981591651114648</v>
      </c>
      <c r="D40" s="8">
        <v>12.981591651114648</v>
      </c>
      <c r="E40" s="8">
        <v>11.806765697318875</v>
      </c>
      <c r="F40" s="8">
        <v>11.806765697318875</v>
      </c>
      <c r="G40" s="8">
        <v>11.806765697318875</v>
      </c>
      <c r="H40" s="8">
        <v>12.981591651114648</v>
      </c>
      <c r="I40" s="8">
        <v>12.981591651114648</v>
      </c>
      <c r="J40" s="8">
        <v>12.981591651114648</v>
      </c>
      <c r="K40" s="8">
        <v>12.981591651114648</v>
      </c>
      <c r="L40" s="8">
        <v>12.981591651114648</v>
      </c>
      <c r="M40" s="8">
        <v>12.981591651114648</v>
      </c>
      <c r="N40" s="8">
        <v>12.9871951651225</v>
      </c>
      <c r="O40" s="8">
        <v>12.9871951651225</v>
      </c>
      <c r="P40" s="8">
        <v>12.9871951651225</v>
      </c>
      <c r="Q40" s="8">
        <v>12.086378187174621</v>
      </c>
      <c r="R40" s="8">
        <v>12.086378187174621</v>
      </c>
      <c r="S40" s="8">
        <v>12.086378187174621</v>
      </c>
      <c r="T40" s="8">
        <v>11.806765697318875</v>
      </c>
      <c r="U40" s="8">
        <v>11.806765697318875</v>
      </c>
      <c r="V40" s="8">
        <v>11.806765697318875</v>
      </c>
      <c r="W40" s="8">
        <v>12.9871951651225</v>
      </c>
      <c r="X40" s="8">
        <v>12.9871951651225</v>
      </c>
      <c r="Y40" s="9">
        <v>12.9871951651225</v>
      </c>
      <c r="AB40" s="14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  <c r="AY40" s="20"/>
      <c r="AZ40" s="20"/>
      <c r="BA40" s="20"/>
      <c r="BB40" s="20"/>
      <c r="BC40" s="20"/>
      <c r="BD40" s="20"/>
      <c r="BE40" s="10"/>
      <c r="BF40" s="10"/>
      <c r="BG40" s="10"/>
      <c r="BH40" s="10"/>
      <c r="BI40" s="10"/>
      <c r="BJ40" s="10"/>
      <c r="BK40" s="10"/>
      <c r="BL40" s="10"/>
      <c r="BM40" s="10"/>
      <c r="BN40" s="10"/>
      <c r="BO40" s="10"/>
      <c r="BP40" s="10"/>
    </row>
    <row r="41" spans="1:68" x14ac:dyDescent="0.25">
      <c r="A41" s="32">
        <v>2009</v>
      </c>
      <c r="B41" s="8">
        <v>8.7971150676746497</v>
      </c>
      <c r="C41" s="8">
        <v>8.7971150676746497</v>
      </c>
      <c r="D41" s="8">
        <v>8.7971150676746497</v>
      </c>
      <c r="E41" s="8">
        <v>7.2755381164320596</v>
      </c>
      <c r="F41" s="8">
        <v>7.2755381164320596</v>
      </c>
      <c r="G41" s="8">
        <v>7.2755381164320596</v>
      </c>
      <c r="H41" s="8">
        <v>8.7971150676746497</v>
      </c>
      <c r="I41" s="8">
        <v>8.7971150676746497</v>
      </c>
      <c r="J41" s="8">
        <v>8.7971150676746497</v>
      </c>
      <c r="K41" s="8">
        <v>8.7971150676746497</v>
      </c>
      <c r="L41" s="8">
        <v>8.7971150676746497</v>
      </c>
      <c r="M41" s="8">
        <v>8.7971150676746497</v>
      </c>
      <c r="N41" s="8">
        <v>9.1618916879489269</v>
      </c>
      <c r="O41" s="8">
        <v>9.1618916879489269</v>
      </c>
      <c r="P41" s="8">
        <v>9.1618916879489269</v>
      </c>
      <c r="Q41" s="8">
        <v>7.4846778431429755</v>
      </c>
      <c r="R41" s="8">
        <v>7.4846778431429755</v>
      </c>
      <c r="S41" s="8">
        <v>7.4846778431429755</v>
      </c>
      <c r="T41" s="8">
        <v>7.2755381164320596</v>
      </c>
      <c r="U41" s="8">
        <v>7.2755381164320596</v>
      </c>
      <c r="V41" s="8">
        <v>7.2755381164320596</v>
      </c>
      <c r="W41" s="8">
        <v>9.1618916879489269</v>
      </c>
      <c r="X41" s="8">
        <v>9.1618916879489269</v>
      </c>
      <c r="Y41" s="9">
        <v>9.1618916879489269</v>
      </c>
      <c r="AB41" s="14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  <c r="AY41" s="20"/>
      <c r="AZ41" s="20"/>
      <c r="BA41" s="20"/>
      <c r="BB41" s="20"/>
      <c r="BC41" s="20"/>
      <c r="BD41" s="20"/>
      <c r="BE41" s="10"/>
      <c r="BF41" s="10"/>
      <c r="BG41" s="10"/>
      <c r="BH41" s="10"/>
      <c r="BI41" s="10"/>
      <c r="BJ41" s="10"/>
      <c r="BK41" s="10"/>
      <c r="BL41" s="10"/>
      <c r="BM41" s="10"/>
      <c r="BN41" s="10"/>
      <c r="BO41" s="10"/>
      <c r="BP41" s="10"/>
    </row>
    <row r="42" spans="1:68" x14ac:dyDescent="0.25">
      <c r="A42" s="32">
        <v>2010</v>
      </c>
      <c r="B42" s="8">
        <v>9.8554168987904376</v>
      </c>
      <c r="C42" s="8">
        <v>9.8554168987904376</v>
      </c>
      <c r="D42" s="8">
        <v>9.8554168987904376</v>
      </c>
      <c r="E42" s="8">
        <v>7.7823281017887131</v>
      </c>
      <c r="F42" s="8">
        <v>7.7823281017887131</v>
      </c>
      <c r="G42" s="8">
        <v>7.7823281017887131</v>
      </c>
      <c r="H42" s="8">
        <v>9.8554168987904376</v>
      </c>
      <c r="I42" s="8">
        <v>9.8554168987904376</v>
      </c>
      <c r="J42" s="8">
        <v>9.8554168987904376</v>
      </c>
      <c r="K42" s="8">
        <v>9.8554168987904376</v>
      </c>
      <c r="L42" s="8">
        <v>9.8554168987904376</v>
      </c>
      <c r="M42" s="8">
        <v>9.8554168987904376</v>
      </c>
      <c r="N42" s="8">
        <v>9.2035462444386749</v>
      </c>
      <c r="O42" s="8">
        <v>9.2035462444386749</v>
      </c>
      <c r="P42" s="8">
        <v>9.2035462444386749</v>
      </c>
      <c r="Q42" s="8">
        <v>8.2696839968256661</v>
      </c>
      <c r="R42" s="8">
        <v>8.2696839968256661</v>
      </c>
      <c r="S42" s="8">
        <v>8.2696839968256661</v>
      </c>
      <c r="T42" s="8">
        <v>7.7823281017887131</v>
      </c>
      <c r="U42" s="8">
        <v>7.7823281017887131</v>
      </c>
      <c r="V42" s="8">
        <v>7.7823281017887131</v>
      </c>
      <c r="W42" s="8">
        <v>9.2035462444386749</v>
      </c>
      <c r="X42" s="8">
        <v>9.2035462444386749</v>
      </c>
      <c r="Y42" s="9">
        <v>9.2035462444386749</v>
      </c>
      <c r="AB42" s="14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  <c r="AX42" s="20"/>
      <c r="AY42" s="20"/>
      <c r="AZ42" s="20"/>
      <c r="BA42" s="20"/>
      <c r="BB42" s="20"/>
      <c r="BC42" s="20"/>
      <c r="BD42" s="20"/>
      <c r="BE42" s="10"/>
      <c r="BF42" s="10"/>
      <c r="BG42" s="10"/>
      <c r="BH42" s="10"/>
      <c r="BI42" s="10"/>
      <c r="BJ42" s="10"/>
      <c r="BK42" s="10"/>
      <c r="BL42" s="10"/>
      <c r="BM42" s="10"/>
      <c r="BN42" s="10"/>
      <c r="BO42" s="10"/>
      <c r="BP42" s="10"/>
    </row>
    <row r="43" spans="1:68" x14ac:dyDescent="0.25">
      <c r="A43" s="32">
        <v>2011</v>
      </c>
      <c r="B43" s="38">
        <v>9.8772863168802427</v>
      </c>
      <c r="C43" s="38">
        <v>9.8772863168802427</v>
      </c>
      <c r="D43" s="38">
        <v>9.8772863168802427</v>
      </c>
      <c r="E43" s="38">
        <v>7.1925591703835003</v>
      </c>
      <c r="F43" s="38">
        <v>7.1925591703835003</v>
      </c>
      <c r="G43" s="38">
        <v>7.1925591703835003</v>
      </c>
      <c r="H43" s="38">
        <v>9.8772863168802427</v>
      </c>
      <c r="I43" s="38">
        <v>9.8772863168802427</v>
      </c>
      <c r="J43" s="38">
        <v>9.8772863168802427</v>
      </c>
      <c r="K43" s="38">
        <v>9.8772863168802427</v>
      </c>
      <c r="L43" s="38">
        <v>9.8772863168802427</v>
      </c>
      <c r="M43" s="38">
        <v>9.8772863168802427</v>
      </c>
      <c r="N43" s="38">
        <v>9.1606706821457475</v>
      </c>
      <c r="O43" s="38">
        <v>9.1606706821457475</v>
      </c>
      <c r="P43" s="38">
        <v>9.1606706821457475</v>
      </c>
      <c r="Q43" s="38">
        <v>8.0701347664038057</v>
      </c>
      <c r="R43" s="38">
        <v>8.0701347664038057</v>
      </c>
      <c r="S43" s="38">
        <v>8.0701347664038057</v>
      </c>
      <c r="T43" s="38">
        <v>7.1925591703835003</v>
      </c>
      <c r="U43" s="38">
        <v>7.1925591703835003</v>
      </c>
      <c r="V43" s="38">
        <v>7.1925591703835003</v>
      </c>
      <c r="W43" s="38">
        <v>9.1606706821457475</v>
      </c>
      <c r="X43" s="38">
        <v>9.1606706821457475</v>
      </c>
      <c r="Y43" s="39">
        <v>9.1606706821457475</v>
      </c>
      <c r="AB43" s="14"/>
      <c r="AG43" s="10"/>
      <c r="AH43" s="10"/>
      <c r="AI43" s="10"/>
      <c r="AJ43" s="10"/>
      <c r="AK43" s="10"/>
      <c r="AL43" s="10"/>
      <c r="AM43" s="10"/>
      <c r="AN43" s="10"/>
      <c r="AO43" s="10"/>
      <c r="AP43" s="10"/>
      <c r="AQ43" s="10"/>
      <c r="AR43" s="10"/>
      <c r="AS43" s="10"/>
      <c r="AT43" s="10"/>
      <c r="AU43" s="10"/>
      <c r="AV43" s="10"/>
      <c r="AW43" s="10"/>
      <c r="AX43" s="10"/>
      <c r="AY43" s="10"/>
      <c r="AZ43" s="10"/>
      <c r="BA43" s="10"/>
      <c r="BB43" s="10"/>
      <c r="BC43" s="10"/>
      <c r="BD43" s="10"/>
      <c r="BE43" s="10"/>
      <c r="BF43" s="10"/>
      <c r="BG43" s="10"/>
      <c r="BH43" s="10"/>
      <c r="BI43" s="10"/>
      <c r="BJ43" s="10"/>
      <c r="BK43" s="10"/>
      <c r="BL43" s="10"/>
      <c r="BM43" s="10"/>
      <c r="BN43" s="10"/>
      <c r="BO43" s="10"/>
      <c r="BP43" s="10"/>
    </row>
    <row r="44" spans="1:68" x14ac:dyDescent="0.25">
      <c r="A44" s="32">
        <v>2012</v>
      </c>
      <c r="B44" s="38">
        <v>9.6528404505371821</v>
      </c>
      <c r="C44" s="38">
        <v>9.6528404505371821</v>
      </c>
      <c r="D44" s="38">
        <v>9.6528404505371821</v>
      </c>
      <c r="E44" s="38">
        <v>8.606403285000745</v>
      </c>
      <c r="F44" s="38">
        <v>8.606403285000745</v>
      </c>
      <c r="G44" s="38">
        <v>8.606403285000745</v>
      </c>
      <c r="H44" s="38">
        <v>9.6528404505371821</v>
      </c>
      <c r="I44" s="38">
        <v>9.6528404505371821</v>
      </c>
      <c r="J44" s="38">
        <v>9.6528404505371821</v>
      </c>
      <c r="K44" s="38">
        <v>9.6528404505371821</v>
      </c>
      <c r="L44" s="38">
        <v>9.6528404505371821</v>
      </c>
      <c r="M44" s="38">
        <v>9.6528404505371821</v>
      </c>
      <c r="N44" s="38">
        <v>10.408769579210436</v>
      </c>
      <c r="O44" s="38">
        <v>10.408769579210436</v>
      </c>
      <c r="P44" s="38">
        <v>10.408769579210436</v>
      </c>
      <c r="Q44" s="38">
        <v>8.6805292654233703</v>
      </c>
      <c r="R44" s="38">
        <v>8.6805292654233703</v>
      </c>
      <c r="S44" s="38">
        <v>8.6805292654233703</v>
      </c>
      <c r="T44" s="38">
        <v>8.606403285000745</v>
      </c>
      <c r="U44" s="38">
        <v>8.606403285000745</v>
      </c>
      <c r="V44" s="38">
        <v>8.606403285000745</v>
      </c>
      <c r="W44" s="38">
        <v>10.408769579210436</v>
      </c>
      <c r="X44" s="38">
        <v>10.408769579210436</v>
      </c>
      <c r="Y44" s="39">
        <v>10.408769579210436</v>
      </c>
      <c r="AB44" s="14"/>
    </row>
    <row r="45" spans="1:68" x14ac:dyDescent="0.25">
      <c r="A45" s="32">
        <v>2013</v>
      </c>
      <c r="B45" s="34">
        <v>9.4283945841941232</v>
      </c>
      <c r="C45" s="34">
        <v>9.4283945841941232</v>
      </c>
      <c r="D45" s="34">
        <v>9.4283945841941232</v>
      </c>
      <c r="E45" s="34">
        <v>10.020247399617993</v>
      </c>
      <c r="F45" s="34">
        <v>10.020247399617993</v>
      </c>
      <c r="G45" s="34">
        <v>10.020247399617993</v>
      </c>
      <c r="H45" s="34">
        <v>9.4283945841941232</v>
      </c>
      <c r="I45" s="34">
        <v>9.4283945841941232</v>
      </c>
      <c r="J45" s="34">
        <v>9.4283945841941232</v>
      </c>
      <c r="K45" s="34">
        <v>9.4283945841941232</v>
      </c>
      <c r="L45" s="34">
        <v>9.4283945841941232</v>
      </c>
      <c r="M45" s="34">
        <v>9.4283945841941232</v>
      </c>
      <c r="N45" s="34">
        <v>11.656868476275122</v>
      </c>
      <c r="O45" s="34">
        <v>11.656868476275122</v>
      </c>
      <c r="P45" s="34">
        <v>11.656868476275122</v>
      </c>
      <c r="Q45" s="34">
        <v>9.2909237644429332</v>
      </c>
      <c r="R45" s="34">
        <v>9.2909237644429332</v>
      </c>
      <c r="S45" s="34">
        <v>9.2909237644429332</v>
      </c>
      <c r="T45" s="34">
        <v>10.020247399617993</v>
      </c>
      <c r="U45" s="34">
        <v>10.020247399617993</v>
      </c>
      <c r="V45" s="34">
        <v>10.020247399617993</v>
      </c>
      <c r="W45" s="34">
        <v>11.656868476275122</v>
      </c>
      <c r="X45" s="34">
        <v>11.656868476275122</v>
      </c>
      <c r="Y45" s="35">
        <v>11.656868476275122</v>
      </c>
      <c r="AB45" s="14"/>
    </row>
    <row r="46" spans="1:68" x14ac:dyDescent="0.25">
      <c r="A46" s="32">
        <v>2014</v>
      </c>
      <c r="B46" s="34">
        <v>9.2039487178510662</v>
      </c>
      <c r="C46" s="34">
        <v>9.2039487178510662</v>
      </c>
      <c r="D46" s="34">
        <v>9.2039487178510662</v>
      </c>
      <c r="E46" s="34">
        <v>11.43409151423524</v>
      </c>
      <c r="F46" s="34">
        <v>11.43409151423524</v>
      </c>
      <c r="G46" s="34">
        <v>11.43409151423524</v>
      </c>
      <c r="H46" s="34">
        <v>9.2039487178510662</v>
      </c>
      <c r="I46" s="34">
        <v>9.2039487178510662</v>
      </c>
      <c r="J46" s="34">
        <v>9.2039487178510662</v>
      </c>
      <c r="K46" s="34">
        <v>9.2039487178510662</v>
      </c>
      <c r="L46" s="34">
        <v>9.2039487178510662</v>
      </c>
      <c r="M46" s="34">
        <v>9.2039487178510662</v>
      </c>
      <c r="N46" s="34">
        <v>12.904967373339812</v>
      </c>
      <c r="O46" s="34">
        <v>12.904967373339812</v>
      </c>
      <c r="P46" s="34">
        <v>12.904967373339812</v>
      </c>
      <c r="Q46" s="34">
        <v>9.9013182634624997</v>
      </c>
      <c r="R46" s="34">
        <v>9.9013182634624997</v>
      </c>
      <c r="S46" s="34">
        <v>9.9013182634624997</v>
      </c>
      <c r="T46" s="34">
        <v>11.43409151423524</v>
      </c>
      <c r="U46" s="34">
        <v>11.43409151423524</v>
      </c>
      <c r="V46" s="34">
        <v>11.43409151423524</v>
      </c>
      <c r="W46" s="34">
        <v>12.904967373339812</v>
      </c>
      <c r="X46" s="34">
        <v>12.904967373339812</v>
      </c>
      <c r="Y46" s="35">
        <v>12.904967373339812</v>
      </c>
      <c r="AB46" s="14"/>
    </row>
    <row r="47" spans="1:68" x14ac:dyDescent="0.25">
      <c r="A47" s="32">
        <v>2015</v>
      </c>
      <c r="B47" s="51">
        <v>8.6390566212665671</v>
      </c>
      <c r="C47" s="51">
        <v>8.9795028515080109</v>
      </c>
      <c r="D47" s="51">
        <v>8.9828123800722413</v>
      </c>
      <c r="E47" s="51">
        <v>12.471617674921484</v>
      </c>
      <c r="F47" s="51">
        <v>12.847935628852483</v>
      </c>
      <c r="G47" s="51">
        <v>12.859369347168368</v>
      </c>
      <c r="H47" s="51">
        <v>8.6390566212665671</v>
      </c>
      <c r="I47" s="51">
        <v>8.9795028515080109</v>
      </c>
      <c r="J47" s="51">
        <v>8.9828123800722413</v>
      </c>
      <c r="K47" s="51">
        <v>8.6390566212665671</v>
      </c>
      <c r="L47" s="51">
        <v>8.9795028515080109</v>
      </c>
      <c r="M47" s="51">
        <v>8.9828123800722413</v>
      </c>
      <c r="N47" s="51">
        <v>13.735938849785301</v>
      </c>
      <c r="O47" s="51">
        <v>14.153066270404501</v>
      </c>
      <c r="P47" s="51">
        <v>14.151794746080959</v>
      </c>
      <c r="Q47" s="51">
        <v>10.113174776298688</v>
      </c>
      <c r="R47" s="51">
        <v>10.511712762482064</v>
      </c>
      <c r="S47" s="51">
        <v>10.515587009667209</v>
      </c>
      <c r="T47" s="51">
        <v>12.471617674921484</v>
      </c>
      <c r="U47" s="51">
        <v>12.847935628852483</v>
      </c>
      <c r="V47" s="51">
        <v>12.859369347168368</v>
      </c>
      <c r="W47" s="51">
        <v>13.735938849785301</v>
      </c>
      <c r="X47" s="51">
        <v>14.153066270404501</v>
      </c>
      <c r="Y47" s="52">
        <v>14.151794746080959</v>
      </c>
      <c r="AB47" s="14"/>
    </row>
    <row r="48" spans="1:68" x14ac:dyDescent="0.25">
      <c r="A48" s="32">
        <v>2016</v>
      </c>
      <c r="B48" s="51">
        <v>8.7605881659133651</v>
      </c>
      <c r="C48" s="51">
        <v>9.0459450296836046</v>
      </c>
      <c r="D48" s="51">
        <v>9.4224461051210717</v>
      </c>
      <c r="E48" s="51">
        <v>12.60785914307575</v>
      </c>
      <c r="F48" s="51">
        <v>12.958682728098307</v>
      </c>
      <c r="G48" s="51">
        <v>13.382633739090883</v>
      </c>
      <c r="H48" s="51">
        <v>8.7605881659133651</v>
      </c>
      <c r="I48" s="51">
        <v>9.0459450296836046</v>
      </c>
      <c r="J48" s="51">
        <v>9.4224461051210717</v>
      </c>
      <c r="K48" s="51">
        <v>8.7605881659133651</v>
      </c>
      <c r="L48" s="51">
        <v>9.0459450296836046</v>
      </c>
      <c r="M48" s="51">
        <v>9.4224461051210717</v>
      </c>
      <c r="N48" s="51">
        <v>13.864756385704224</v>
      </c>
      <c r="O48" s="51">
        <v>14.218306976362838</v>
      </c>
      <c r="P48" s="51">
        <v>14.666302530644618</v>
      </c>
      <c r="Q48" s="51">
        <v>10.255443753772573</v>
      </c>
      <c r="R48" s="51">
        <v>10.589492245805934</v>
      </c>
      <c r="S48" s="51">
        <v>11.030237265347811</v>
      </c>
      <c r="T48" s="51">
        <v>12.60785914307575</v>
      </c>
      <c r="U48" s="51">
        <v>12.958682728098307</v>
      </c>
      <c r="V48" s="51">
        <v>13.382633739090883</v>
      </c>
      <c r="W48" s="51">
        <v>13.864756385704224</v>
      </c>
      <c r="X48" s="51">
        <v>14.218306976362838</v>
      </c>
      <c r="Y48" s="52">
        <v>14.666302530644618</v>
      </c>
      <c r="AB48" s="14"/>
    </row>
    <row r="49" spans="1:28" x14ac:dyDescent="0.25">
      <c r="A49" s="32">
        <v>2017</v>
      </c>
      <c r="B49" s="51">
        <v>8.8442264325728441</v>
      </c>
      <c r="C49" s="51">
        <v>9.575531919720083</v>
      </c>
      <c r="D49" s="51">
        <v>10.114023303179263</v>
      </c>
      <c r="E49" s="51">
        <v>12.701614379532636</v>
      </c>
      <c r="F49" s="51">
        <v>13.540903877874408</v>
      </c>
      <c r="G49" s="51">
        <v>14.140897714151505</v>
      </c>
      <c r="H49" s="51">
        <v>8.8442264325728441</v>
      </c>
      <c r="I49" s="51">
        <v>9.575531919720083</v>
      </c>
      <c r="J49" s="51">
        <v>10.114023303179263</v>
      </c>
      <c r="K49" s="51">
        <v>8.8442264325728441</v>
      </c>
      <c r="L49" s="51">
        <v>9.575531919720083</v>
      </c>
      <c r="M49" s="51">
        <v>10.114023303179263</v>
      </c>
      <c r="N49" s="51">
        <v>13.955246416876143</v>
      </c>
      <c r="O49" s="51">
        <v>14.877566138058029</v>
      </c>
      <c r="P49" s="51">
        <v>15.529793459554222</v>
      </c>
      <c r="Q49" s="51">
        <v>10.353353565664742</v>
      </c>
      <c r="R49" s="51">
        <v>11.209444749067821</v>
      </c>
      <c r="S49" s="51">
        <v>11.839821156492635</v>
      </c>
      <c r="T49" s="51">
        <v>12.701614379532636</v>
      </c>
      <c r="U49" s="51">
        <v>13.540903877874408</v>
      </c>
      <c r="V49" s="51">
        <v>14.140897714151505</v>
      </c>
      <c r="W49" s="51">
        <v>13.955246416876143</v>
      </c>
      <c r="X49" s="51">
        <v>14.877566138058029</v>
      </c>
      <c r="Y49" s="52">
        <v>15.529793459554222</v>
      </c>
      <c r="AB49" s="14"/>
    </row>
    <row r="50" spans="1:28" x14ac:dyDescent="0.25">
      <c r="A50" s="32">
        <v>2018</v>
      </c>
      <c r="B50" s="51">
        <v>9.1161469927226246</v>
      </c>
      <c r="C50" s="51">
        <v>9.6704213243511177</v>
      </c>
      <c r="D50" s="51">
        <v>10.674191909282165</v>
      </c>
      <c r="E50" s="51">
        <v>13.006114848472539</v>
      </c>
      <c r="F50" s="51">
        <v>13.647118276494064</v>
      </c>
      <c r="G50" s="51">
        <v>14.763063379749344</v>
      </c>
      <c r="H50" s="51">
        <v>9.1161469927226246</v>
      </c>
      <c r="I50" s="51">
        <v>9.6704213243511177</v>
      </c>
      <c r="J50" s="51">
        <v>10.674191909282165</v>
      </c>
      <c r="K50" s="51">
        <v>9.1161469927226246</v>
      </c>
      <c r="L50" s="51">
        <v>9.6704213243511177</v>
      </c>
      <c r="M50" s="51">
        <v>10.674191909282165</v>
      </c>
      <c r="N50" s="51">
        <v>14.293990993128514</v>
      </c>
      <c r="O50" s="51">
        <v>14.996811013615657</v>
      </c>
      <c r="P50" s="51">
        <v>16.168828364762796</v>
      </c>
      <c r="Q50" s="51">
        <v>10.671673061718771</v>
      </c>
      <c r="R50" s="51">
        <v>11.320525527389179</v>
      </c>
      <c r="S50" s="51">
        <v>12.495573661201151</v>
      </c>
      <c r="T50" s="51">
        <v>13.006114848472539</v>
      </c>
      <c r="U50" s="51">
        <v>13.647118276494064</v>
      </c>
      <c r="V50" s="51">
        <v>14.763063379749344</v>
      </c>
      <c r="W50" s="51">
        <v>14.293990993128514</v>
      </c>
      <c r="X50" s="51">
        <v>14.996811013615657</v>
      </c>
      <c r="Y50" s="52">
        <v>16.168828364762796</v>
      </c>
      <c r="AB50" s="14"/>
    </row>
    <row r="51" spans="1:28" x14ac:dyDescent="0.25">
      <c r="A51" s="32">
        <v>2019</v>
      </c>
      <c r="B51" s="51">
        <v>9.2147531199459074</v>
      </c>
      <c r="C51" s="51">
        <v>9.8868019440856916</v>
      </c>
      <c r="D51" s="51">
        <v>10.88618004971185</v>
      </c>
      <c r="E51" s="51">
        <v>13.116685817331541</v>
      </c>
      <c r="F51" s="51">
        <v>13.887462364518132</v>
      </c>
      <c r="G51" s="51">
        <v>14.994047153934703</v>
      </c>
      <c r="H51" s="51">
        <v>9.2147531199459074</v>
      </c>
      <c r="I51" s="51">
        <v>9.8868019440856916</v>
      </c>
      <c r="J51" s="51">
        <v>10.88618004971185</v>
      </c>
      <c r="K51" s="51">
        <v>9.2147531199459074</v>
      </c>
      <c r="L51" s="51">
        <v>9.8868019440856916</v>
      </c>
      <c r="M51" s="51">
        <v>10.88618004971185</v>
      </c>
      <c r="N51" s="51">
        <v>14.407275812189868</v>
      </c>
      <c r="O51" s="51">
        <v>15.263878017938067</v>
      </c>
      <c r="P51" s="51">
        <v>16.45226573841083</v>
      </c>
      <c r="Q51" s="51">
        <v>10.787104762463521</v>
      </c>
      <c r="R51" s="51">
        <v>11.573828072043499</v>
      </c>
      <c r="S51" s="51">
        <v>12.743734219541567</v>
      </c>
      <c r="T51" s="51">
        <v>13.116685817331541</v>
      </c>
      <c r="U51" s="51">
        <v>13.887462364518132</v>
      </c>
      <c r="V51" s="51">
        <v>14.994047153934703</v>
      </c>
      <c r="W51" s="51">
        <v>14.407275812189868</v>
      </c>
      <c r="X51" s="51">
        <v>15.263878017938067</v>
      </c>
      <c r="Y51" s="52">
        <v>16.45226573841083</v>
      </c>
      <c r="AB51" s="14"/>
    </row>
    <row r="52" spans="1:28" x14ac:dyDescent="0.25">
      <c r="A52" s="32">
        <v>2020</v>
      </c>
      <c r="B52" s="51">
        <v>9.1854174590877911</v>
      </c>
      <c r="C52" s="51">
        <v>10.49440338484307</v>
      </c>
      <c r="D52" s="51">
        <v>11.184879329001932</v>
      </c>
      <c r="E52" s="51">
        <v>13.083882745594671</v>
      </c>
      <c r="F52" s="51">
        <v>14.551053490079783</v>
      </c>
      <c r="G52" s="51">
        <v>15.325797164266369</v>
      </c>
      <c r="H52" s="51">
        <v>9.1854174590877911</v>
      </c>
      <c r="I52" s="51">
        <v>10.49440338484307</v>
      </c>
      <c r="J52" s="51">
        <v>11.184879329001932</v>
      </c>
      <c r="K52" s="51">
        <v>9.1854174590877911</v>
      </c>
      <c r="L52" s="51">
        <v>10.49440338484307</v>
      </c>
      <c r="M52" s="51">
        <v>11.184879329001932</v>
      </c>
      <c r="N52" s="51">
        <v>14.360748937863397</v>
      </c>
      <c r="O52" s="51">
        <v>16.007055956590804</v>
      </c>
      <c r="P52" s="51">
        <v>16.819767921473254</v>
      </c>
      <c r="Q52" s="51">
        <v>10.752763435806854</v>
      </c>
      <c r="R52" s="51">
        <v>12.285107073223303</v>
      </c>
      <c r="S52" s="51">
        <v>13.093401798936616</v>
      </c>
      <c r="T52" s="51">
        <v>13.083882745594671</v>
      </c>
      <c r="U52" s="51">
        <v>14.551053490079783</v>
      </c>
      <c r="V52" s="51">
        <v>15.325797164266369</v>
      </c>
      <c r="W52" s="51">
        <v>14.360748937863397</v>
      </c>
      <c r="X52" s="51">
        <v>16.007055956590804</v>
      </c>
      <c r="Y52" s="52">
        <v>16.819767921473254</v>
      </c>
      <c r="AB52" s="14"/>
    </row>
    <row r="53" spans="1:28" x14ac:dyDescent="0.25">
      <c r="A53" s="32">
        <v>2021</v>
      </c>
      <c r="B53" s="51">
        <v>9.4061610084088212</v>
      </c>
      <c r="C53" s="51">
        <v>10.593554609129399</v>
      </c>
      <c r="D53" s="51">
        <v>11.310917648143988</v>
      </c>
      <c r="E53" s="51">
        <v>13.331245334263642</v>
      </c>
      <c r="F53" s="51">
        <v>14.662310342303975</v>
      </c>
      <c r="G53" s="51">
        <v>15.46829957287604</v>
      </c>
      <c r="H53" s="51">
        <v>9.4061610084088212</v>
      </c>
      <c r="I53" s="51">
        <v>10.593554609129399</v>
      </c>
      <c r="J53" s="51">
        <v>11.310917648143988</v>
      </c>
      <c r="K53" s="51">
        <v>9.4061610084088212</v>
      </c>
      <c r="L53" s="51">
        <v>10.593554609129399</v>
      </c>
      <c r="M53" s="51">
        <v>11.310917648143988</v>
      </c>
      <c r="N53" s="51">
        <v>14.658240962685099</v>
      </c>
      <c r="O53" s="51">
        <v>16.133761329140313</v>
      </c>
      <c r="P53" s="51">
        <v>16.90154499634605</v>
      </c>
      <c r="Q53" s="51">
        <v>11.011173374865317</v>
      </c>
      <c r="R53" s="51">
        <v>12.40117688320964</v>
      </c>
      <c r="S53" s="51">
        <v>13.240946560578385</v>
      </c>
      <c r="T53" s="51">
        <v>13.331245334263642</v>
      </c>
      <c r="U53" s="51">
        <v>14.662310342303975</v>
      </c>
      <c r="V53" s="51">
        <v>15.46829957287604</v>
      </c>
      <c r="W53" s="51">
        <v>14.658240962685099</v>
      </c>
      <c r="X53" s="51">
        <v>16.133761329140313</v>
      </c>
      <c r="Y53" s="52">
        <v>16.90154499634605</v>
      </c>
      <c r="AB53" s="14"/>
    </row>
    <row r="54" spans="1:28" x14ac:dyDescent="0.25">
      <c r="A54" s="32">
        <v>2022</v>
      </c>
      <c r="B54" s="51">
        <v>9.3358075167568426</v>
      </c>
      <c r="C54" s="51">
        <v>10.688157018573177</v>
      </c>
      <c r="D54" s="51">
        <v>11.446573580990181</v>
      </c>
      <c r="E54" s="51">
        <v>13.25239731657506</v>
      </c>
      <c r="F54" s="51">
        <v>14.768325723290882</v>
      </c>
      <c r="G54" s="51">
        <v>15.620386558086089</v>
      </c>
      <c r="H54" s="51">
        <v>9.3358075167568426</v>
      </c>
      <c r="I54" s="51">
        <v>10.688157018573177</v>
      </c>
      <c r="J54" s="51">
        <v>11.446573580990181</v>
      </c>
      <c r="K54" s="51">
        <v>9.3358075167568426</v>
      </c>
      <c r="L54" s="51">
        <v>10.688157018573177</v>
      </c>
      <c r="M54" s="51">
        <v>11.446573580990181</v>
      </c>
      <c r="N54" s="51">
        <v>14.561180598041803</v>
      </c>
      <c r="O54" s="51">
        <v>16.244165116191041</v>
      </c>
      <c r="P54" s="51">
        <v>17.091140487446772</v>
      </c>
      <c r="Q54" s="51">
        <v>10.928815174382194</v>
      </c>
      <c r="R54" s="51">
        <v>12.511921695161535</v>
      </c>
      <c r="S54" s="51">
        <v>13.399750029343501</v>
      </c>
      <c r="T54" s="51">
        <v>13.25239731657506</v>
      </c>
      <c r="U54" s="51">
        <v>14.768325723290882</v>
      </c>
      <c r="V54" s="51">
        <v>15.620386558086089</v>
      </c>
      <c r="W54" s="51">
        <v>14.561180598041803</v>
      </c>
      <c r="X54" s="51">
        <v>16.244165116191041</v>
      </c>
      <c r="Y54" s="52">
        <v>17.091140487446772</v>
      </c>
      <c r="AB54" s="14"/>
    </row>
    <row r="55" spans="1:28" x14ac:dyDescent="0.25">
      <c r="A55" s="32">
        <v>2023</v>
      </c>
      <c r="B55" s="51">
        <v>9.4080003999258111</v>
      </c>
      <c r="C55" s="51">
        <v>10.763107327868084</v>
      </c>
      <c r="D55" s="51">
        <v>11.574635123426232</v>
      </c>
      <c r="E55" s="51">
        <v>13.333307129521051</v>
      </c>
      <c r="F55" s="51">
        <v>14.852359420950384</v>
      </c>
      <c r="G55" s="51">
        <v>15.763849874332047</v>
      </c>
      <c r="H55" s="51">
        <v>9.4080003999258111</v>
      </c>
      <c r="I55" s="51">
        <v>10.763107327868084</v>
      </c>
      <c r="J55" s="51">
        <v>11.574635123426232</v>
      </c>
      <c r="K55" s="51">
        <v>9.4080003999258111</v>
      </c>
      <c r="L55" s="51">
        <v>10.763107327868084</v>
      </c>
      <c r="M55" s="51">
        <v>11.574635123426232</v>
      </c>
      <c r="N55" s="51">
        <v>14.631525782380397</v>
      </c>
      <c r="O55" s="51">
        <v>16.33043001717537</v>
      </c>
      <c r="P55" s="51">
        <v>17.250736108803377</v>
      </c>
      <c r="Q55" s="51">
        <v>11.013326629405579</v>
      </c>
      <c r="R55" s="51">
        <v>12.599661087396921</v>
      </c>
      <c r="S55" s="51">
        <v>13.549663245283078</v>
      </c>
      <c r="T55" s="51">
        <v>13.333307129521051</v>
      </c>
      <c r="U55" s="51">
        <v>14.852359420950384</v>
      </c>
      <c r="V55" s="51">
        <v>15.763849874332047</v>
      </c>
      <c r="W55" s="51">
        <v>14.631525782380397</v>
      </c>
      <c r="X55" s="51">
        <v>16.33043001717537</v>
      </c>
      <c r="Y55" s="52">
        <v>17.250736108803377</v>
      </c>
      <c r="AB55" s="14"/>
    </row>
    <row r="56" spans="1:28" x14ac:dyDescent="0.25">
      <c r="A56" s="32">
        <v>2024</v>
      </c>
      <c r="B56" s="51">
        <v>9.4808396534343196</v>
      </c>
      <c r="C56" s="51">
        <v>10.850979921549827</v>
      </c>
      <c r="D56" s="51">
        <v>11.689176051833245</v>
      </c>
      <c r="E56" s="51">
        <v>13.414845047912848</v>
      </c>
      <c r="F56" s="51">
        <v>14.950801034416092</v>
      </c>
      <c r="G56" s="51">
        <v>15.892312076675752</v>
      </c>
      <c r="H56" s="51">
        <v>9.4808396534343196</v>
      </c>
      <c r="I56" s="51">
        <v>10.850979921549827</v>
      </c>
      <c r="J56" s="51">
        <v>11.689176051833245</v>
      </c>
      <c r="K56" s="51">
        <v>9.4808396534343196</v>
      </c>
      <c r="L56" s="51">
        <v>10.850979921549827</v>
      </c>
      <c r="M56" s="51">
        <v>11.689176051833245</v>
      </c>
      <c r="N56" s="51">
        <v>14.711287943003191</v>
      </c>
      <c r="O56" s="51">
        <v>16.406303732414692</v>
      </c>
      <c r="P56" s="51">
        <v>17.404531331291569</v>
      </c>
      <c r="Q56" s="51">
        <v>11.098594747627349</v>
      </c>
      <c r="R56" s="51">
        <v>12.702527747138742</v>
      </c>
      <c r="S56" s="51">
        <v>13.683748768599143</v>
      </c>
      <c r="T56" s="51">
        <v>13.414845047912848</v>
      </c>
      <c r="U56" s="51">
        <v>14.950801034416092</v>
      </c>
      <c r="V56" s="51">
        <v>15.892312076675752</v>
      </c>
      <c r="W56" s="51">
        <v>14.711287943003191</v>
      </c>
      <c r="X56" s="51">
        <v>16.406303732414692</v>
      </c>
      <c r="Y56" s="52">
        <v>17.404531331291569</v>
      </c>
      <c r="AB56" s="14"/>
    </row>
    <row r="57" spans="1:28" x14ac:dyDescent="0.25">
      <c r="A57" s="32">
        <v>2025</v>
      </c>
      <c r="B57" s="51">
        <v>9.5229621044590207</v>
      </c>
      <c r="C57" s="51">
        <v>10.925971930119502</v>
      </c>
      <c r="D57" s="51">
        <v>11.835786489006715</v>
      </c>
      <c r="E57" s="51">
        <v>13.4620323056073</v>
      </c>
      <c r="F57" s="51">
        <v>15.034941495771728</v>
      </c>
      <c r="G57" s="51">
        <v>16.057084418906172</v>
      </c>
      <c r="H57" s="51">
        <v>9.5229621044590207</v>
      </c>
      <c r="I57" s="51">
        <v>10.925971930119502</v>
      </c>
      <c r="J57" s="51">
        <v>11.835786489006715</v>
      </c>
      <c r="K57" s="51">
        <v>9.5229621044590207</v>
      </c>
      <c r="L57" s="51">
        <v>10.925971930119502</v>
      </c>
      <c r="M57" s="51">
        <v>11.835786489006715</v>
      </c>
      <c r="N57" s="51">
        <v>14.737999106064107</v>
      </c>
      <c r="O57" s="51">
        <v>16.504876983113522</v>
      </c>
      <c r="P57" s="51">
        <v>17.558898736574154</v>
      </c>
      <c r="Q57" s="51">
        <v>11.147904727627967</v>
      </c>
      <c r="R57" s="51">
        <v>12.790315953969552</v>
      </c>
      <c r="S57" s="51">
        <v>13.855375954316965</v>
      </c>
      <c r="T57" s="51">
        <v>13.4620323056073</v>
      </c>
      <c r="U57" s="51">
        <v>15.034941495771728</v>
      </c>
      <c r="V57" s="51">
        <v>16.057084418906172</v>
      </c>
      <c r="W57" s="51">
        <v>14.737999106064107</v>
      </c>
      <c r="X57" s="51">
        <v>16.504876983113522</v>
      </c>
      <c r="Y57" s="52">
        <v>17.558898736574154</v>
      </c>
      <c r="AB57" s="14"/>
    </row>
    <row r="58" spans="1:28" ht="15.75" thickBot="1" x14ac:dyDescent="0.3">
      <c r="A58" s="33">
        <v>2026</v>
      </c>
      <c r="B58" s="53">
        <v>9.5869321016052922</v>
      </c>
      <c r="C58" s="53">
        <v>11.050179725630318</v>
      </c>
      <c r="D58" s="53">
        <v>11.931248237003661</v>
      </c>
      <c r="E58" s="53">
        <v>13.533810388855628</v>
      </c>
      <c r="F58" s="53">
        <v>15.174093259379168</v>
      </c>
      <c r="G58" s="53">
        <v>16.16426055520008</v>
      </c>
      <c r="H58" s="53">
        <v>9.5869321016052922</v>
      </c>
      <c r="I58" s="53">
        <v>11.050179725630318</v>
      </c>
      <c r="J58" s="53">
        <v>11.931248237003661</v>
      </c>
      <c r="K58" s="53">
        <v>9.5869321016052922</v>
      </c>
      <c r="L58" s="53">
        <v>11.050179725630318</v>
      </c>
      <c r="M58" s="53">
        <v>11.931248237003661</v>
      </c>
      <c r="N58" s="53">
        <v>14.813097708035716</v>
      </c>
      <c r="O58" s="53">
        <v>16.637466655264589</v>
      </c>
      <c r="P58" s="53">
        <v>17.704990102582947</v>
      </c>
      <c r="Q58" s="53">
        <v>11.222790191393422</v>
      </c>
      <c r="R58" s="53">
        <v>12.935717842121027</v>
      </c>
      <c r="S58" s="53">
        <v>13.96712673733273</v>
      </c>
      <c r="T58" s="53">
        <v>13.533810388855628</v>
      </c>
      <c r="U58" s="53">
        <v>15.174093259379168</v>
      </c>
      <c r="V58" s="53">
        <v>16.16426055520008</v>
      </c>
      <c r="W58" s="53">
        <v>14.813097708035716</v>
      </c>
      <c r="X58" s="53">
        <v>16.637466655264589</v>
      </c>
      <c r="Y58" s="54">
        <v>17.704990102582947</v>
      </c>
      <c r="AB58" s="14"/>
    </row>
    <row r="59" spans="1:28" ht="15.75" thickTop="1" x14ac:dyDescent="0.25"/>
  </sheetData>
  <mergeCells count="9">
    <mergeCell ref="A1:W1"/>
    <mergeCell ref="B5:D5"/>
    <mergeCell ref="E5:G5"/>
    <mergeCell ref="H5:J5"/>
    <mergeCell ref="K5:M5"/>
    <mergeCell ref="N5:P5"/>
    <mergeCell ref="Q5:S5"/>
    <mergeCell ref="T5:V5"/>
    <mergeCell ref="W5:Y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workbookViewId="0"/>
  </sheetViews>
  <sheetFormatPr defaultRowHeight="15" x14ac:dyDescent="0.25"/>
  <cols>
    <col min="1" max="1" width="10.140625" customWidth="1"/>
    <col min="2" max="13" width="10.85546875" customWidth="1"/>
  </cols>
  <sheetData>
    <row r="1" spans="1:13" ht="18" x14ac:dyDescent="0.25">
      <c r="A1" s="21" t="s">
        <v>23</v>
      </c>
      <c r="B1" s="22"/>
      <c r="C1" s="22"/>
      <c r="D1" s="22"/>
      <c r="E1" s="23"/>
      <c r="F1" s="23"/>
      <c r="G1" s="23"/>
      <c r="H1" s="23"/>
      <c r="I1" s="23"/>
      <c r="J1" s="23"/>
      <c r="K1" s="23"/>
    </row>
    <row r="2" spans="1:13" x14ac:dyDescent="0.25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</row>
    <row r="3" spans="1:13" x14ac:dyDescent="0.25">
      <c r="A3" s="24" t="s">
        <v>0</v>
      </c>
      <c r="B3" s="23"/>
      <c r="C3" s="23"/>
      <c r="D3" s="23"/>
      <c r="E3" s="23"/>
      <c r="F3" s="23"/>
      <c r="G3" s="23"/>
      <c r="H3" s="23"/>
      <c r="I3" s="23"/>
      <c r="J3" s="23"/>
      <c r="K3" s="23"/>
    </row>
    <row r="4" spans="1:13" ht="15.75" thickBot="1" x14ac:dyDescent="0.3">
      <c r="A4" s="23"/>
      <c r="B4" s="23"/>
      <c r="C4" s="23"/>
      <c r="D4" s="23"/>
      <c r="E4" s="23"/>
      <c r="F4" s="23"/>
      <c r="G4" s="23"/>
      <c r="H4" s="23"/>
      <c r="I4" s="23"/>
      <c r="J4" s="23"/>
      <c r="K4" s="23"/>
    </row>
    <row r="5" spans="1:13" ht="16.5" thickTop="1" thickBot="1" x14ac:dyDescent="0.3">
      <c r="A5" s="49"/>
      <c r="B5" s="64" t="s">
        <v>1</v>
      </c>
      <c r="C5" s="65"/>
      <c r="D5" s="65"/>
      <c r="E5" s="65" t="s">
        <v>20</v>
      </c>
      <c r="F5" s="65"/>
      <c r="G5" s="65"/>
      <c r="H5" s="65" t="s">
        <v>5</v>
      </c>
      <c r="I5" s="65"/>
      <c r="J5" s="65"/>
      <c r="K5" s="65" t="s">
        <v>19</v>
      </c>
      <c r="L5" s="65"/>
      <c r="M5" s="66"/>
    </row>
    <row r="6" spans="1:13" ht="15.75" thickTop="1" x14ac:dyDescent="0.25">
      <c r="A6" s="48" t="s">
        <v>9</v>
      </c>
      <c r="B6" s="41" t="s">
        <v>10</v>
      </c>
      <c r="C6" s="41" t="s">
        <v>11</v>
      </c>
      <c r="D6" s="41" t="s">
        <v>12</v>
      </c>
      <c r="E6" s="41" t="s">
        <v>10</v>
      </c>
      <c r="F6" s="41" t="s">
        <v>11</v>
      </c>
      <c r="G6" s="41" t="s">
        <v>12</v>
      </c>
      <c r="H6" s="41" t="s">
        <v>10</v>
      </c>
      <c r="I6" s="41" t="s">
        <v>11</v>
      </c>
      <c r="J6" s="41" t="s">
        <v>12</v>
      </c>
      <c r="K6" s="41" t="s">
        <v>10</v>
      </c>
      <c r="L6" s="41" t="s">
        <v>11</v>
      </c>
      <c r="M6" s="42" t="s">
        <v>12</v>
      </c>
    </row>
    <row r="7" spans="1:13" x14ac:dyDescent="0.25">
      <c r="A7" s="40">
        <v>1990</v>
      </c>
      <c r="B7" s="43">
        <v>0.61782934915925469</v>
      </c>
      <c r="C7" s="43">
        <v>0.61782934915925469</v>
      </c>
      <c r="D7" s="43">
        <v>0.61782934915925469</v>
      </c>
      <c r="E7" s="43">
        <v>0.56820138333578385</v>
      </c>
      <c r="F7" s="43">
        <v>0.56820138333578385</v>
      </c>
      <c r="G7" s="43">
        <v>0.56820138333578385</v>
      </c>
      <c r="H7" s="43">
        <v>0.54672157816787625</v>
      </c>
      <c r="I7" s="43">
        <v>0.54672157816787625</v>
      </c>
      <c r="J7" s="43">
        <v>0.54672157816787625</v>
      </c>
      <c r="K7" s="43">
        <f>E7</f>
        <v>0.56820138333578385</v>
      </c>
      <c r="L7" s="43">
        <f>F7</f>
        <v>0.56820138333578385</v>
      </c>
      <c r="M7" s="44">
        <f>G7</f>
        <v>0.56820138333578385</v>
      </c>
    </row>
    <row r="8" spans="1:13" x14ac:dyDescent="0.25">
      <c r="A8" s="40">
        <v>1991</v>
      </c>
      <c r="B8" s="43">
        <v>0.62429314450293205</v>
      </c>
      <c r="C8" s="43">
        <v>0.62429314450293205</v>
      </c>
      <c r="D8" s="43">
        <v>0.62429314450293205</v>
      </c>
      <c r="E8" s="43">
        <v>0.62343848618207753</v>
      </c>
      <c r="F8" s="43">
        <v>0.62343848618207753</v>
      </c>
      <c r="G8" s="43">
        <v>0.62343848618207753</v>
      </c>
      <c r="H8" s="43">
        <v>0.51060887411003641</v>
      </c>
      <c r="I8" s="43">
        <v>0.51060887411003641</v>
      </c>
      <c r="J8" s="43">
        <v>0.51060887411003641</v>
      </c>
      <c r="K8" s="43">
        <f t="shared" ref="K8:K43" si="0">E8</f>
        <v>0.62343848618207753</v>
      </c>
      <c r="L8" s="43">
        <f t="shared" ref="L8:L43" si="1">F8</f>
        <v>0.62343848618207753</v>
      </c>
      <c r="M8" s="44">
        <f t="shared" ref="M8:M43" si="2">G8</f>
        <v>0.62343848618207753</v>
      </c>
    </row>
    <row r="9" spans="1:13" x14ac:dyDescent="0.25">
      <c r="A9" s="40">
        <v>1992</v>
      </c>
      <c r="B9" s="43">
        <v>0.59165126194646356</v>
      </c>
      <c r="C9" s="43">
        <v>0.59165126194646356</v>
      </c>
      <c r="D9" s="43">
        <v>0.59165126194646356</v>
      </c>
      <c r="E9" s="43">
        <v>0.5534122135638917</v>
      </c>
      <c r="F9" s="43">
        <v>0.5534122135638917</v>
      </c>
      <c r="G9" s="43">
        <v>0.5534122135638917</v>
      </c>
      <c r="H9" s="43">
        <v>0.52420247537363818</v>
      </c>
      <c r="I9" s="43">
        <v>0.52420247537363818</v>
      </c>
      <c r="J9" s="43">
        <v>0.52420247537363818</v>
      </c>
      <c r="K9" s="43">
        <f t="shared" si="0"/>
        <v>0.5534122135638917</v>
      </c>
      <c r="L9" s="43">
        <f t="shared" si="1"/>
        <v>0.5534122135638917</v>
      </c>
      <c r="M9" s="44">
        <f t="shared" si="2"/>
        <v>0.5534122135638917</v>
      </c>
    </row>
    <row r="10" spans="1:13" x14ac:dyDescent="0.25">
      <c r="A10" s="40">
        <v>1993</v>
      </c>
      <c r="B10" s="43">
        <v>0.57240369834366422</v>
      </c>
      <c r="C10" s="43">
        <v>0.57240369834366422</v>
      </c>
      <c r="D10" s="43">
        <v>0.57240369834366422</v>
      </c>
      <c r="E10" s="43">
        <v>0.59332624564930347</v>
      </c>
      <c r="F10" s="43">
        <v>0.59332624564930347</v>
      </c>
      <c r="G10" s="43">
        <v>0.59332624564930347</v>
      </c>
      <c r="H10" s="43">
        <v>0.5508366849516988</v>
      </c>
      <c r="I10" s="43">
        <v>0.5508366849516988</v>
      </c>
      <c r="J10" s="43">
        <v>0.5508366849516988</v>
      </c>
      <c r="K10" s="43">
        <f t="shared" si="0"/>
        <v>0.59332624564930347</v>
      </c>
      <c r="L10" s="43">
        <f t="shared" si="1"/>
        <v>0.59332624564930347</v>
      </c>
      <c r="M10" s="44">
        <f t="shared" si="2"/>
        <v>0.59332624564930347</v>
      </c>
    </row>
    <row r="11" spans="1:13" x14ac:dyDescent="0.25">
      <c r="A11" s="40">
        <v>1994</v>
      </c>
      <c r="B11" s="43">
        <v>0.5932148975089887</v>
      </c>
      <c r="C11" s="43">
        <v>0.5932148975089887</v>
      </c>
      <c r="D11" s="43">
        <v>0.5932148975089887</v>
      </c>
      <c r="E11" s="43">
        <v>0.58129633102330514</v>
      </c>
      <c r="F11" s="43">
        <v>0.58129633102330514</v>
      </c>
      <c r="G11" s="43">
        <v>0.58129633102330514</v>
      </c>
      <c r="H11" s="43">
        <v>0.55967812685682172</v>
      </c>
      <c r="I11" s="43">
        <v>0.55967812685682172</v>
      </c>
      <c r="J11" s="43">
        <v>0.55967812685682172</v>
      </c>
      <c r="K11" s="43">
        <f t="shared" si="0"/>
        <v>0.58129633102330514</v>
      </c>
      <c r="L11" s="43">
        <f t="shared" si="1"/>
        <v>0.58129633102330514</v>
      </c>
      <c r="M11" s="44">
        <f t="shared" si="2"/>
        <v>0.58129633102330514</v>
      </c>
    </row>
    <row r="12" spans="1:13" x14ac:dyDescent="0.25">
      <c r="A12" s="40">
        <v>1995</v>
      </c>
      <c r="B12" s="43">
        <v>0.61704489202885093</v>
      </c>
      <c r="C12" s="43">
        <v>0.61704489202885093</v>
      </c>
      <c r="D12" s="43">
        <v>0.61704489202885093</v>
      </c>
      <c r="E12" s="43">
        <v>0.55305140555764132</v>
      </c>
      <c r="F12" s="43">
        <v>0.55305140555764132</v>
      </c>
      <c r="G12" s="43">
        <v>0.55305140555764132</v>
      </c>
      <c r="H12" s="43">
        <v>0.52972869340717077</v>
      </c>
      <c r="I12" s="43">
        <v>0.52972869340717077</v>
      </c>
      <c r="J12" s="43">
        <v>0.52972869340717077</v>
      </c>
      <c r="K12" s="43">
        <f t="shared" si="0"/>
        <v>0.55305140555764132</v>
      </c>
      <c r="L12" s="43">
        <f t="shared" si="1"/>
        <v>0.55305140555764132</v>
      </c>
      <c r="M12" s="44">
        <f t="shared" si="2"/>
        <v>0.55305140555764132</v>
      </c>
    </row>
    <row r="13" spans="1:13" x14ac:dyDescent="0.25">
      <c r="A13" s="40">
        <v>1996</v>
      </c>
      <c r="B13" s="43">
        <v>0.56217716810926543</v>
      </c>
      <c r="C13" s="43">
        <v>0.56217716810926543</v>
      </c>
      <c r="D13" s="43">
        <v>0.56217716810926543</v>
      </c>
      <c r="E13" s="43">
        <v>0.57399683577747074</v>
      </c>
      <c r="F13" s="43">
        <v>0.57399683577747074</v>
      </c>
      <c r="G13" s="43">
        <v>0.57399683577747074</v>
      </c>
      <c r="H13" s="43">
        <v>0.53556130716602324</v>
      </c>
      <c r="I13" s="43">
        <v>0.53556130716602324</v>
      </c>
      <c r="J13" s="43">
        <v>0.53556130716602324</v>
      </c>
      <c r="K13" s="43">
        <f t="shared" si="0"/>
        <v>0.57399683577747074</v>
      </c>
      <c r="L13" s="43">
        <f t="shared" si="1"/>
        <v>0.57399683577747074</v>
      </c>
      <c r="M13" s="44">
        <f t="shared" si="2"/>
        <v>0.57399683577747074</v>
      </c>
    </row>
    <row r="14" spans="1:13" x14ac:dyDescent="0.25">
      <c r="A14" s="40">
        <v>1997</v>
      </c>
      <c r="B14" s="43">
        <v>0.51954149559837759</v>
      </c>
      <c r="C14" s="43">
        <v>0.51954149559837759</v>
      </c>
      <c r="D14" s="43">
        <v>0.51954149559837759</v>
      </c>
      <c r="E14" s="43">
        <v>0.61345916606288264</v>
      </c>
      <c r="F14" s="43">
        <v>0.61345916606288264</v>
      </c>
      <c r="G14" s="43">
        <v>0.61345916606288264</v>
      </c>
      <c r="H14" s="43">
        <v>0.40126646852848685</v>
      </c>
      <c r="I14" s="43">
        <v>0.40126646852848685</v>
      </c>
      <c r="J14" s="43">
        <v>0.40126646852848685</v>
      </c>
      <c r="K14" s="43">
        <f t="shared" si="0"/>
        <v>0.61345916606288264</v>
      </c>
      <c r="L14" s="43">
        <f t="shared" si="1"/>
        <v>0.61345916606288264</v>
      </c>
      <c r="M14" s="44">
        <f t="shared" si="2"/>
        <v>0.61345916606288264</v>
      </c>
    </row>
    <row r="15" spans="1:13" x14ac:dyDescent="0.25">
      <c r="A15" s="40">
        <v>1998</v>
      </c>
      <c r="B15" s="43">
        <v>0.74318022808711837</v>
      </c>
      <c r="C15" s="43">
        <v>0.74318022808711837</v>
      </c>
      <c r="D15" s="43">
        <v>0.74318022808711837</v>
      </c>
      <c r="E15" s="43">
        <v>0.56360403729892417</v>
      </c>
      <c r="F15" s="43">
        <v>0.56360403729892417</v>
      </c>
      <c r="G15" s="43">
        <v>0.56360403729892417</v>
      </c>
      <c r="H15" s="43">
        <v>0.30919341828424918</v>
      </c>
      <c r="I15" s="43">
        <v>0.30919341828424918</v>
      </c>
      <c r="J15" s="43">
        <v>0.30919341828424918</v>
      </c>
      <c r="K15" s="43">
        <f t="shared" si="0"/>
        <v>0.56360403729892417</v>
      </c>
      <c r="L15" s="43">
        <f t="shared" si="1"/>
        <v>0.56360403729892417</v>
      </c>
      <c r="M15" s="44">
        <f t="shared" si="2"/>
        <v>0.56360403729892417</v>
      </c>
    </row>
    <row r="16" spans="1:13" x14ac:dyDescent="0.25">
      <c r="A16" s="40">
        <v>1999</v>
      </c>
      <c r="B16" s="43">
        <v>0.54800933917890016</v>
      </c>
      <c r="C16" s="43">
        <v>0.54800933917890016</v>
      </c>
      <c r="D16" s="43">
        <v>0.54800933917890016</v>
      </c>
      <c r="E16" s="43">
        <v>0.49959314729559862</v>
      </c>
      <c r="F16" s="43">
        <v>0.49959314729559862</v>
      </c>
      <c r="G16" s="43">
        <v>0.49959314729559862</v>
      </c>
      <c r="H16" s="43">
        <v>0.39369578791180959</v>
      </c>
      <c r="I16" s="43">
        <v>0.39369578791180959</v>
      </c>
      <c r="J16" s="43">
        <v>0.39369578791180959</v>
      </c>
      <c r="K16" s="43">
        <f t="shared" si="0"/>
        <v>0.49959314729559862</v>
      </c>
      <c r="L16" s="43">
        <f t="shared" si="1"/>
        <v>0.49959314729559862</v>
      </c>
      <c r="M16" s="44">
        <f t="shared" si="2"/>
        <v>0.49959314729559862</v>
      </c>
    </row>
    <row r="17" spans="1:13" x14ac:dyDescent="0.25">
      <c r="A17" s="40">
        <v>2000</v>
      </c>
      <c r="B17" s="43">
        <v>0.80472907562630047</v>
      </c>
      <c r="C17" s="43">
        <v>0.80472907562630047</v>
      </c>
      <c r="D17" s="43">
        <v>0.80472907562630047</v>
      </c>
      <c r="E17" s="43">
        <v>0.680529693092078</v>
      </c>
      <c r="F17" s="43">
        <v>0.680529693092078</v>
      </c>
      <c r="G17" s="43">
        <v>0.680529693092078</v>
      </c>
      <c r="H17" s="43">
        <v>0.54942336704642591</v>
      </c>
      <c r="I17" s="43">
        <v>0.54942336704642591</v>
      </c>
      <c r="J17" s="43">
        <v>0.54942336704642591</v>
      </c>
      <c r="K17" s="43">
        <f t="shared" si="0"/>
        <v>0.680529693092078</v>
      </c>
      <c r="L17" s="43">
        <f t="shared" si="1"/>
        <v>0.680529693092078</v>
      </c>
      <c r="M17" s="44">
        <f t="shared" si="2"/>
        <v>0.680529693092078</v>
      </c>
    </row>
    <row r="18" spans="1:13" x14ac:dyDescent="0.25">
      <c r="A18" s="40">
        <v>2001</v>
      </c>
      <c r="B18" s="43">
        <v>0.95003744184980787</v>
      </c>
      <c r="C18" s="43">
        <v>0.95003744184980787</v>
      </c>
      <c r="D18" s="43">
        <v>0.95003744184980787</v>
      </c>
      <c r="E18" s="43">
        <v>0.68270957757497963</v>
      </c>
      <c r="F18" s="43">
        <v>0.68270957757497963</v>
      </c>
      <c r="G18" s="43">
        <v>0.68270957757497963</v>
      </c>
      <c r="H18" s="43">
        <v>1.4080343115601286</v>
      </c>
      <c r="I18" s="43">
        <v>1.4080343115601286</v>
      </c>
      <c r="J18" s="43">
        <v>1.4080343115601286</v>
      </c>
      <c r="K18" s="43">
        <f t="shared" si="0"/>
        <v>0.68270957757497963</v>
      </c>
      <c r="L18" s="43">
        <f t="shared" si="1"/>
        <v>0.68270957757497963</v>
      </c>
      <c r="M18" s="44">
        <f t="shared" si="2"/>
        <v>0.68270957757497963</v>
      </c>
    </row>
    <row r="19" spans="1:13" x14ac:dyDescent="0.25">
      <c r="A19" s="40">
        <v>2002</v>
      </c>
      <c r="B19" s="43">
        <v>0.58996055085295263</v>
      </c>
      <c r="C19" s="43">
        <v>0.58996055085295263</v>
      </c>
      <c r="D19" s="43">
        <v>0.58996055085295263</v>
      </c>
      <c r="E19" s="43">
        <v>0.51239927219524961</v>
      </c>
      <c r="F19" s="43">
        <v>0.51239927219524961</v>
      </c>
      <c r="G19" s="43">
        <v>0.51239927219524961</v>
      </c>
      <c r="H19" s="43">
        <v>0.47540927150111001</v>
      </c>
      <c r="I19" s="43">
        <v>0.47540927150111001</v>
      </c>
      <c r="J19" s="43">
        <v>0.47540927150111001</v>
      </c>
      <c r="K19" s="43">
        <f t="shared" si="0"/>
        <v>0.51239927219524961</v>
      </c>
      <c r="L19" s="43">
        <f t="shared" si="1"/>
        <v>0.51239927219524961</v>
      </c>
      <c r="M19" s="44">
        <f t="shared" si="2"/>
        <v>0.51239927219524961</v>
      </c>
    </row>
    <row r="20" spans="1:13" x14ac:dyDescent="0.25">
      <c r="A20" s="40">
        <v>2003</v>
      </c>
      <c r="B20" s="43">
        <v>0.84977322711728553</v>
      </c>
      <c r="C20" s="43">
        <v>0.84977322711728553</v>
      </c>
      <c r="D20" s="43">
        <v>0.84977322711728553</v>
      </c>
      <c r="E20" s="43">
        <v>0.68595632712918686</v>
      </c>
      <c r="F20" s="43">
        <v>0.68595632712918686</v>
      </c>
      <c r="G20" s="43">
        <v>0.68595632712918686</v>
      </c>
      <c r="H20" s="43">
        <v>0.5219000070413633</v>
      </c>
      <c r="I20" s="43">
        <v>0.5219000070413633</v>
      </c>
      <c r="J20" s="43">
        <v>0.5219000070413633</v>
      </c>
      <c r="K20" s="43">
        <f t="shared" si="0"/>
        <v>0.68595632712918686</v>
      </c>
      <c r="L20" s="43">
        <f t="shared" si="1"/>
        <v>0.68595632712918686</v>
      </c>
      <c r="M20" s="44">
        <f t="shared" si="2"/>
        <v>0.68595632712918686</v>
      </c>
    </row>
    <row r="21" spans="1:13" x14ac:dyDescent="0.25">
      <c r="A21" s="40">
        <v>2004</v>
      </c>
      <c r="B21" s="43">
        <v>0.84693747639960049</v>
      </c>
      <c r="C21" s="43">
        <v>0.84693747639960049</v>
      </c>
      <c r="D21" s="43">
        <v>0.84693747639960049</v>
      </c>
      <c r="E21" s="43">
        <v>0.75436626636802584</v>
      </c>
      <c r="F21" s="43">
        <v>0.75436626636802584</v>
      </c>
      <c r="G21" s="43">
        <v>0.75436626636802584</v>
      </c>
      <c r="H21" s="43">
        <v>0.65430984364979716</v>
      </c>
      <c r="I21" s="43">
        <v>0.65430984364979716</v>
      </c>
      <c r="J21" s="43">
        <v>0.65430984364979716</v>
      </c>
      <c r="K21" s="43">
        <f t="shared" si="0"/>
        <v>0.75436626636802584</v>
      </c>
      <c r="L21" s="43">
        <f t="shared" si="1"/>
        <v>0.75436626636802584</v>
      </c>
      <c r="M21" s="44">
        <f t="shared" si="2"/>
        <v>0.75436626636802584</v>
      </c>
    </row>
    <row r="22" spans="1:13" x14ac:dyDescent="0.25">
      <c r="A22" s="40">
        <v>2005</v>
      </c>
      <c r="B22" s="43">
        <v>1.0321851133545281</v>
      </c>
      <c r="C22" s="43">
        <v>1.0321851133545281</v>
      </c>
      <c r="D22" s="43">
        <v>1.0321851133545281</v>
      </c>
      <c r="E22" s="43">
        <v>0.90414466604772437</v>
      </c>
      <c r="F22" s="43">
        <v>0.90414466604772437</v>
      </c>
      <c r="G22" s="43">
        <v>0.90414466604772437</v>
      </c>
      <c r="H22" s="43">
        <v>0.80265451086504036</v>
      </c>
      <c r="I22" s="43">
        <v>0.80265451086504036</v>
      </c>
      <c r="J22" s="43">
        <v>0.80265451086504036</v>
      </c>
      <c r="K22" s="43">
        <f t="shared" si="0"/>
        <v>0.90414466604772437</v>
      </c>
      <c r="L22" s="43">
        <f t="shared" si="1"/>
        <v>0.90414466604772437</v>
      </c>
      <c r="M22" s="44">
        <f t="shared" si="2"/>
        <v>0.90414466604772437</v>
      </c>
    </row>
    <row r="23" spans="1:13" x14ac:dyDescent="0.25">
      <c r="A23" s="40">
        <v>2006</v>
      </c>
      <c r="B23" s="43">
        <v>0.98744065280495197</v>
      </c>
      <c r="C23" s="43">
        <v>0.98744065280495197</v>
      </c>
      <c r="D23" s="43">
        <v>0.98744065280495197</v>
      </c>
      <c r="E23" s="43">
        <v>0.79675175122513597</v>
      </c>
      <c r="F23" s="43">
        <v>0.79675175122513597</v>
      </c>
      <c r="G23" s="43">
        <v>0.79675175122513597</v>
      </c>
      <c r="H23" s="43">
        <v>0.76794234606076794</v>
      </c>
      <c r="I23" s="43">
        <v>0.76794234606076794</v>
      </c>
      <c r="J23" s="43">
        <v>0.76794234606076794</v>
      </c>
      <c r="K23" s="43">
        <f t="shared" si="0"/>
        <v>0.79675175122513597</v>
      </c>
      <c r="L23" s="43">
        <f t="shared" si="1"/>
        <v>0.79675175122513597</v>
      </c>
      <c r="M23" s="44">
        <f t="shared" si="2"/>
        <v>0.79675175122513597</v>
      </c>
    </row>
    <row r="24" spans="1:13" x14ac:dyDescent="0.25">
      <c r="A24" s="40">
        <v>2007</v>
      </c>
      <c r="B24" s="43">
        <v>0.95567140871926115</v>
      </c>
      <c r="C24" s="43">
        <v>0.95567140871926115</v>
      </c>
      <c r="D24" s="43">
        <v>0.95567140871926115</v>
      </c>
      <c r="E24" s="43">
        <v>0.75260490872854668</v>
      </c>
      <c r="F24" s="43">
        <v>0.75260490872854668</v>
      </c>
      <c r="G24" s="43">
        <v>0.75260490872854668</v>
      </c>
      <c r="H24" s="43">
        <v>0.65409545187503126</v>
      </c>
      <c r="I24" s="43">
        <v>0.65409545187503126</v>
      </c>
      <c r="J24" s="43">
        <v>0.65409545187503126</v>
      </c>
      <c r="K24" s="43">
        <f t="shared" si="0"/>
        <v>0.75260490872854668</v>
      </c>
      <c r="L24" s="43">
        <f t="shared" si="1"/>
        <v>0.75260490872854668</v>
      </c>
      <c r="M24" s="44">
        <f t="shared" si="2"/>
        <v>0.75260490872854668</v>
      </c>
    </row>
    <row r="25" spans="1:13" x14ac:dyDescent="0.25">
      <c r="A25" s="40">
        <v>2008</v>
      </c>
      <c r="B25" s="43">
        <v>1.0493852629266625</v>
      </c>
      <c r="C25" s="43">
        <v>1.0493852629266625</v>
      </c>
      <c r="D25" s="43">
        <v>1.0493852629266625</v>
      </c>
      <c r="E25" s="43">
        <v>0.91634821179770565</v>
      </c>
      <c r="F25" s="43">
        <v>0.91634821179770565</v>
      </c>
      <c r="G25" s="43">
        <v>0.91634821179770565</v>
      </c>
      <c r="H25" s="43">
        <v>2.0772468466423586</v>
      </c>
      <c r="I25" s="43">
        <v>2.0772468466423586</v>
      </c>
      <c r="J25" s="43">
        <v>2.0772468466423586</v>
      </c>
      <c r="K25" s="43">
        <f t="shared" si="0"/>
        <v>0.91634821179770565</v>
      </c>
      <c r="L25" s="43">
        <f t="shared" si="1"/>
        <v>0.91634821179770565</v>
      </c>
      <c r="M25" s="44">
        <f t="shared" si="2"/>
        <v>0.91634821179770565</v>
      </c>
    </row>
    <row r="26" spans="1:13" x14ac:dyDescent="0.25">
      <c r="A26" s="40">
        <v>2009</v>
      </c>
      <c r="B26" s="43">
        <v>0.69788245103541413</v>
      </c>
      <c r="C26" s="43">
        <v>0.69788245103541413</v>
      </c>
      <c r="D26" s="43">
        <v>0.69788245103541413</v>
      </c>
      <c r="E26" s="43">
        <v>0.51571610615931007</v>
      </c>
      <c r="F26" s="43">
        <v>0.51571610615931007</v>
      </c>
      <c r="G26" s="43">
        <v>0.51571610615931007</v>
      </c>
      <c r="H26" s="43">
        <v>0.6262645334787692</v>
      </c>
      <c r="I26" s="43">
        <v>0.6262645334787692</v>
      </c>
      <c r="J26" s="43">
        <v>0.6262645334787692</v>
      </c>
      <c r="K26" s="43">
        <f t="shared" si="0"/>
        <v>0.51571610615931007</v>
      </c>
      <c r="L26" s="43">
        <f t="shared" si="1"/>
        <v>0.51571610615931007</v>
      </c>
      <c r="M26" s="44">
        <f t="shared" si="2"/>
        <v>0.51571610615931007</v>
      </c>
    </row>
    <row r="27" spans="1:13" x14ac:dyDescent="0.25">
      <c r="A27" s="40">
        <v>2010</v>
      </c>
      <c r="B27" s="43">
        <v>0.69720124605201095</v>
      </c>
      <c r="C27" s="43">
        <v>0.69720124605201095</v>
      </c>
      <c r="D27" s="43">
        <v>0.69720124605201095</v>
      </c>
      <c r="E27" s="43">
        <v>0.58016332528616443</v>
      </c>
      <c r="F27" s="43">
        <v>0.58016332528616443</v>
      </c>
      <c r="G27" s="43">
        <v>0.58016332528616443</v>
      </c>
      <c r="H27" s="43">
        <v>0.66648474066354191</v>
      </c>
      <c r="I27" s="43">
        <v>0.66648474066354191</v>
      </c>
      <c r="J27" s="43">
        <v>0.66648474066354191</v>
      </c>
      <c r="K27" s="43">
        <f t="shared" si="0"/>
        <v>0.58016332528616443</v>
      </c>
      <c r="L27" s="43">
        <f t="shared" si="1"/>
        <v>0.58016332528616443</v>
      </c>
      <c r="M27" s="44">
        <f t="shared" si="2"/>
        <v>0.58016332528616443</v>
      </c>
    </row>
    <row r="28" spans="1:13" x14ac:dyDescent="0.25">
      <c r="A28" s="40">
        <v>2011</v>
      </c>
      <c r="B28" s="43">
        <v>0.69914212017251909</v>
      </c>
      <c r="C28" s="43">
        <v>0.69914212017251909</v>
      </c>
      <c r="D28" s="43">
        <v>0.69914212017251909</v>
      </c>
      <c r="E28" s="43">
        <v>0.5662790035257117</v>
      </c>
      <c r="F28" s="43">
        <v>0.5662790035257117</v>
      </c>
      <c r="G28" s="43">
        <v>0.5662790035257117</v>
      </c>
      <c r="H28" s="43">
        <v>0.63559014285760851</v>
      </c>
      <c r="I28" s="43">
        <v>0.63559014285760851</v>
      </c>
      <c r="J28" s="43">
        <v>0.63559014285760851</v>
      </c>
      <c r="K28" s="43">
        <f t="shared" si="0"/>
        <v>0.5662790035257117</v>
      </c>
      <c r="L28" s="43">
        <f t="shared" si="1"/>
        <v>0.5662790035257117</v>
      </c>
      <c r="M28" s="44">
        <f t="shared" si="2"/>
        <v>0.5662790035257117</v>
      </c>
    </row>
    <row r="29" spans="1:13" x14ac:dyDescent="0.25">
      <c r="A29" s="40">
        <v>2012</v>
      </c>
      <c r="B29" s="43">
        <v>0.79510280080579021</v>
      </c>
      <c r="C29" s="43">
        <v>0.79510280080579021</v>
      </c>
      <c r="D29" s="43">
        <v>0.79510280080579021</v>
      </c>
      <c r="E29" s="43">
        <v>0.61256670885860898</v>
      </c>
      <c r="F29" s="43">
        <v>0.61256670885860898</v>
      </c>
      <c r="G29" s="43">
        <v>0.61256670885860898</v>
      </c>
      <c r="H29" s="43">
        <v>0.71472589483291749</v>
      </c>
      <c r="I29" s="43">
        <v>0.71472589483291749</v>
      </c>
      <c r="J29" s="43">
        <v>0.71472589483291749</v>
      </c>
      <c r="K29" s="43">
        <f t="shared" si="0"/>
        <v>0.61256670885860898</v>
      </c>
      <c r="L29" s="43">
        <f t="shared" si="1"/>
        <v>0.61256670885860898</v>
      </c>
      <c r="M29" s="44">
        <f t="shared" si="2"/>
        <v>0.61256670885860898</v>
      </c>
    </row>
    <row r="30" spans="1:13" x14ac:dyDescent="0.25">
      <c r="A30" s="40">
        <v>2013</v>
      </c>
      <c r="B30" s="43">
        <v>0.89106348143906133</v>
      </c>
      <c r="C30" s="43">
        <v>0.89106348143906133</v>
      </c>
      <c r="D30" s="43">
        <v>0.89106348143906133</v>
      </c>
      <c r="E30" s="43">
        <v>0.65885441419150625</v>
      </c>
      <c r="F30" s="43">
        <v>0.65885441419150625</v>
      </c>
      <c r="G30" s="43">
        <v>0.65885441419150625</v>
      </c>
      <c r="H30" s="43">
        <v>0.79386164680822646</v>
      </c>
      <c r="I30" s="43">
        <v>0.79386164680822646</v>
      </c>
      <c r="J30" s="43">
        <v>0.79386164680822646</v>
      </c>
      <c r="K30" s="43">
        <f t="shared" si="0"/>
        <v>0.65885441419150625</v>
      </c>
      <c r="L30" s="43">
        <f t="shared" si="1"/>
        <v>0.65885441419150625</v>
      </c>
      <c r="M30" s="44">
        <f t="shared" si="2"/>
        <v>0.65885441419150625</v>
      </c>
    </row>
    <row r="31" spans="1:13" x14ac:dyDescent="0.25">
      <c r="A31" s="40">
        <v>2014</v>
      </c>
      <c r="B31" s="43">
        <v>0.98702416207233246</v>
      </c>
      <c r="C31" s="43">
        <v>0.98702416207233246</v>
      </c>
      <c r="D31" s="43">
        <v>0.98702416207233246</v>
      </c>
      <c r="E31" s="43">
        <v>0.70514211952440353</v>
      </c>
      <c r="F31" s="43">
        <v>0.70514211952440353</v>
      </c>
      <c r="G31" s="43">
        <v>0.70514211952440353</v>
      </c>
      <c r="H31" s="43">
        <v>0.87299739878353544</v>
      </c>
      <c r="I31" s="43">
        <v>0.87299739878353544</v>
      </c>
      <c r="J31" s="43">
        <v>0.87299739878353544</v>
      </c>
      <c r="K31" s="43">
        <f t="shared" si="0"/>
        <v>0.70514211952440353</v>
      </c>
      <c r="L31" s="43">
        <f t="shared" si="1"/>
        <v>0.70514211952440353</v>
      </c>
      <c r="M31" s="44">
        <f t="shared" si="2"/>
        <v>0.70514211952440353</v>
      </c>
    </row>
    <row r="32" spans="1:13" x14ac:dyDescent="0.25">
      <c r="A32" s="40">
        <v>2015</v>
      </c>
      <c r="B32" s="43">
        <v>1.0510664820213103</v>
      </c>
      <c r="C32" s="43">
        <v>1.0829848427056035</v>
      </c>
      <c r="D32" s="43">
        <v>1.0828875463640746</v>
      </c>
      <c r="E32" s="43">
        <v>0.72294033547307612</v>
      </c>
      <c r="F32" s="43">
        <v>0.75142982485730092</v>
      </c>
      <c r="G32" s="43">
        <v>0.75170677543134801</v>
      </c>
      <c r="H32" s="43">
        <v>0.92424502853329382</v>
      </c>
      <c r="I32" s="43">
        <v>0.9521331507588443</v>
      </c>
      <c r="J32" s="43">
        <v>0.95298047927600649</v>
      </c>
      <c r="K32" s="43">
        <f t="shared" si="0"/>
        <v>0.72294033547307612</v>
      </c>
      <c r="L32" s="43">
        <f t="shared" si="1"/>
        <v>0.75142982485730092</v>
      </c>
      <c r="M32" s="44">
        <f t="shared" si="2"/>
        <v>0.75170677543134801</v>
      </c>
    </row>
    <row r="33" spans="1:13" x14ac:dyDescent="0.25">
      <c r="A33" s="40">
        <v>2016</v>
      </c>
      <c r="B33" s="43">
        <v>1.0609235289826886</v>
      </c>
      <c r="C33" s="43">
        <v>1.0879770256241585</v>
      </c>
      <c r="D33" s="43">
        <v>1.122257398909855</v>
      </c>
      <c r="E33" s="43">
        <v>0.7331104338425245</v>
      </c>
      <c r="F33" s="43">
        <v>0.75698989150411344</v>
      </c>
      <c r="G33" s="43">
        <v>0.78849655082067527</v>
      </c>
      <c r="H33" s="43">
        <v>0.93434159362242908</v>
      </c>
      <c r="I33" s="43">
        <v>0.96034038245648168</v>
      </c>
      <c r="J33" s="43">
        <v>0.99175848910991737</v>
      </c>
      <c r="K33" s="43">
        <f t="shared" si="0"/>
        <v>0.7331104338425245</v>
      </c>
      <c r="L33" s="43">
        <f t="shared" si="1"/>
        <v>0.75698989150411344</v>
      </c>
      <c r="M33" s="44">
        <f t="shared" si="2"/>
        <v>0.78849655082067527</v>
      </c>
    </row>
    <row r="34" spans="1:13" x14ac:dyDescent="0.25">
      <c r="A34" s="40">
        <v>2017</v>
      </c>
      <c r="B34" s="43">
        <v>1.0678477763721095</v>
      </c>
      <c r="C34" s="43">
        <v>1.1384231738926562</v>
      </c>
      <c r="D34" s="43">
        <v>1.1883312496186849</v>
      </c>
      <c r="E34" s="43">
        <v>0.74010951709987283</v>
      </c>
      <c r="F34" s="43">
        <v>0.8013071984427711</v>
      </c>
      <c r="G34" s="43">
        <v>0.84636965820822929</v>
      </c>
      <c r="H34" s="43">
        <v>0.94128959455164973</v>
      </c>
      <c r="I34" s="43">
        <v>1.0034875520710194</v>
      </c>
      <c r="J34" s="43">
        <v>1.0479518176365699</v>
      </c>
      <c r="K34" s="43">
        <f t="shared" si="0"/>
        <v>0.74010951709987283</v>
      </c>
      <c r="L34" s="43">
        <f t="shared" si="1"/>
        <v>0.8013071984427711</v>
      </c>
      <c r="M34" s="44">
        <f t="shared" si="2"/>
        <v>0.84636965820822929</v>
      </c>
    </row>
    <row r="35" spans="1:13" x14ac:dyDescent="0.25">
      <c r="A35" s="40">
        <v>2018</v>
      </c>
      <c r="B35" s="43">
        <v>1.0937683249388308</v>
      </c>
      <c r="C35" s="43">
        <v>1.1475477261509379</v>
      </c>
      <c r="D35" s="43">
        <v>1.2372298489100535</v>
      </c>
      <c r="E35" s="43">
        <v>0.76286458742697183</v>
      </c>
      <c r="F35" s="43">
        <v>0.80924780828296261</v>
      </c>
      <c r="G35" s="43">
        <v>0.89324612837982365</v>
      </c>
      <c r="H35" s="43">
        <v>0.96385547589434706</v>
      </c>
      <c r="I35" s="43">
        <v>1.0113588749772906</v>
      </c>
      <c r="J35" s="43">
        <v>1.0940591902598678</v>
      </c>
      <c r="K35" s="43">
        <f t="shared" si="0"/>
        <v>0.76286458742697183</v>
      </c>
      <c r="L35" s="43">
        <f t="shared" si="1"/>
        <v>0.80924780828296261</v>
      </c>
      <c r="M35" s="44">
        <f t="shared" si="2"/>
        <v>0.89324612837982365</v>
      </c>
    </row>
    <row r="36" spans="1:13" x14ac:dyDescent="0.25">
      <c r="A36" s="40">
        <v>2019</v>
      </c>
      <c r="B36" s="43">
        <v>1.1024368169537835</v>
      </c>
      <c r="C36" s="43">
        <v>1.1679835463571056</v>
      </c>
      <c r="D36" s="43">
        <v>1.2589183207685501</v>
      </c>
      <c r="E36" s="43">
        <v>0.77111622297234095</v>
      </c>
      <c r="F36" s="43">
        <v>0.82735514160402268</v>
      </c>
      <c r="G36" s="43">
        <v>0.91098588679063064</v>
      </c>
      <c r="H36" s="43">
        <v>0.97204965494407358</v>
      </c>
      <c r="I36" s="43">
        <v>1.0291702635464175</v>
      </c>
      <c r="J36" s="43">
        <v>1.1111769059024794</v>
      </c>
      <c r="K36" s="43">
        <f t="shared" si="0"/>
        <v>0.77111622297234095</v>
      </c>
      <c r="L36" s="43">
        <f t="shared" si="1"/>
        <v>0.82735514160402268</v>
      </c>
      <c r="M36" s="44">
        <f t="shared" si="2"/>
        <v>0.91098588679063064</v>
      </c>
    </row>
    <row r="37" spans="1:13" x14ac:dyDescent="0.25">
      <c r="A37" s="40">
        <v>2020</v>
      </c>
      <c r="B37" s="43">
        <v>1.0988766061336441</v>
      </c>
      <c r="C37" s="43">
        <v>1.2248511132586417</v>
      </c>
      <c r="D37" s="43">
        <v>1.2870393855833238</v>
      </c>
      <c r="E37" s="43">
        <v>0.76866133311204243</v>
      </c>
      <c r="F37" s="43">
        <v>0.87820092357676127</v>
      </c>
      <c r="G37" s="43">
        <v>0.93598187496877949</v>
      </c>
      <c r="H37" s="43">
        <v>0.96961868914928429</v>
      </c>
      <c r="I37" s="43">
        <v>1.0783475887952874</v>
      </c>
      <c r="J37" s="43">
        <v>1.1357621927319075</v>
      </c>
      <c r="K37" s="43">
        <f t="shared" si="0"/>
        <v>0.76866133311204243</v>
      </c>
      <c r="L37" s="43">
        <f t="shared" si="1"/>
        <v>0.87820092357676127</v>
      </c>
      <c r="M37" s="44">
        <f t="shared" si="2"/>
        <v>0.93598187496877949</v>
      </c>
    </row>
    <row r="38" spans="1:13" x14ac:dyDescent="0.25">
      <c r="A38" s="45">
        <v>2021</v>
      </c>
      <c r="B38" s="43">
        <v>1.1216405321658012</v>
      </c>
      <c r="C38" s="43">
        <v>1.2345465386412975</v>
      </c>
      <c r="D38" s="43">
        <v>1.293296922351397</v>
      </c>
      <c r="E38" s="43">
        <v>0.78713376854056127</v>
      </c>
      <c r="F38" s="43">
        <v>0.88649817436357381</v>
      </c>
      <c r="G38" s="43">
        <v>0.94652911278855678</v>
      </c>
      <c r="H38" s="43">
        <v>0.98795020385584476</v>
      </c>
      <c r="I38" s="43">
        <v>1.086592597200672</v>
      </c>
      <c r="J38" s="43">
        <v>1.1463227427859997</v>
      </c>
      <c r="K38" s="43">
        <f t="shared" si="0"/>
        <v>0.78713376854056127</v>
      </c>
      <c r="L38" s="43">
        <f t="shared" si="1"/>
        <v>0.88649817436357381</v>
      </c>
      <c r="M38" s="44">
        <f t="shared" si="2"/>
        <v>0.94652911278855678</v>
      </c>
    </row>
    <row r="39" spans="1:13" x14ac:dyDescent="0.25">
      <c r="A39" s="45">
        <v>2022</v>
      </c>
      <c r="B39" s="43">
        <v>1.1142135264747466</v>
      </c>
      <c r="C39" s="43">
        <v>1.2429945756722023</v>
      </c>
      <c r="D39" s="43">
        <v>1.3078046649977215</v>
      </c>
      <c r="E39" s="43">
        <v>0.78124639228105386</v>
      </c>
      <c r="F39" s="43">
        <v>0.89441476764662864</v>
      </c>
      <c r="G39" s="43">
        <v>0.9578811793277805</v>
      </c>
      <c r="H39" s="43">
        <v>0.98210694516576169</v>
      </c>
      <c r="I39" s="43">
        <v>1.0944491713339732</v>
      </c>
      <c r="J39" s="43">
        <v>1.1575935854023234</v>
      </c>
      <c r="K39" s="43">
        <f t="shared" si="0"/>
        <v>0.78124639228105386</v>
      </c>
      <c r="L39" s="43">
        <f t="shared" si="1"/>
        <v>0.89441476764662864</v>
      </c>
      <c r="M39" s="44">
        <f t="shared" si="2"/>
        <v>0.9578811793277805</v>
      </c>
    </row>
    <row r="40" spans="1:13" x14ac:dyDescent="0.25">
      <c r="A40" s="45">
        <v>2023</v>
      </c>
      <c r="B40" s="43">
        <v>1.1195963012700105</v>
      </c>
      <c r="C40" s="43">
        <v>1.2495955184247209</v>
      </c>
      <c r="D40" s="43">
        <v>1.3200168341198872</v>
      </c>
      <c r="E40" s="43">
        <v>0.78728769394916254</v>
      </c>
      <c r="F40" s="43">
        <v>0.90068681841801601</v>
      </c>
      <c r="G40" s="43">
        <v>0.96859772611160588</v>
      </c>
      <c r="H40" s="43">
        <v>0.98810299911193666</v>
      </c>
      <c r="I40" s="43">
        <v>1.1006767297241931</v>
      </c>
      <c r="J40" s="43">
        <v>1.1682253462751619</v>
      </c>
      <c r="K40" s="43">
        <f t="shared" si="0"/>
        <v>0.78728769394916254</v>
      </c>
      <c r="L40" s="43">
        <f t="shared" si="1"/>
        <v>0.90068681841801601</v>
      </c>
      <c r="M40" s="44">
        <f t="shared" si="2"/>
        <v>0.96859772611160588</v>
      </c>
    </row>
    <row r="41" spans="1:13" x14ac:dyDescent="0.25">
      <c r="A41" s="45">
        <v>2024</v>
      </c>
      <c r="B41" s="43">
        <v>1.1256996579084628</v>
      </c>
      <c r="C41" s="43">
        <v>1.2554013333622065</v>
      </c>
      <c r="D41" s="43">
        <v>1.3317851599125483</v>
      </c>
      <c r="E41" s="43">
        <v>0.79338308568874505</v>
      </c>
      <c r="F41" s="43">
        <v>0.90804024196183031</v>
      </c>
      <c r="G41" s="43">
        <v>0.97818283023097485</v>
      </c>
      <c r="H41" s="43">
        <v>0.99414560061519697</v>
      </c>
      <c r="I41" s="43">
        <v>1.1079720280742564</v>
      </c>
      <c r="J41" s="43">
        <v>1.1777454065404283</v>
      </c>
      <c r="K41" s="43">
        <f t="shared" si="0"/>
        <v>0.79338308568874505</v>
      </c>
      <c r="L41" s="43">
        <f t="shared" si="1"/>
        <v>0.90804024196183031</v>
      </c>
      <c r="M41" s="44">
        <f t="shared" si="2"/>
        <v>0.97818283023097485</v>
      </c>
    </row>
    <row r="42" spans="1:13" x14ac:dyDescent="0.25">
      <c r="A42" s="45">
        <v>2025</v>
      </c>
      <c r="B42" s="43">
        <v>1.1277435814069703</v>
      </c>
      <c r="C42" s="43">
        <v>1.2629441042617033</v>
      </c>
      <c r="D42" s="43">
        <v>1.3435972688177695</v>
      </c>
      <c r="E42" s="43">
        <v>0.79690800978749199</v>
      </c>
      <c r="F42" s="43">
        <v>0.91431578224474752</v>
      </c>
      <c r="G42" s="43">
        <v>0.99045160022295864</v>
      </c>
      <c r="H42" s="43">
        <v>0.99764254780127937</v>
      </c>
      <c r="I42" s="43">
        <v>1.1142074984946511</v>
      </c>
      <c r="J42" s="43">
        <v>1.1899563339530348</v>
      </c>
      <c r="K42" s="43">
        <f t="shared" si="0"/>
        <v>0.79690800978749199</v>
      </c>
      <c r="L42" s="43">
        <f t="shared" si="1"/>
        <v>0.91431578224474752</v>
      </c>
      <c r="M42" s="44">
        <f t="shared" si="2"/>
        <v>0.99045160022295864</v>
      </c>
    </row>
    <row r="43" spans="1:13" ht="15.75" thickBot="1" x14ac:dyDescent="0.3">
      <c r="A43" s="46">
        <v>2026</v>
      </c>
      <c r="B43" s="47">
        <v>1.133490085103749</v>
      </c>
      <c r="C43" s="47">
        <v>1.2730897930117926</v>
      </c>
      <c r="D43" s="47">
        <v>1.3547760997519906</v>
      </c>
      <c r="E43" s="47">
        <v>0.80226119743570035</v>
      </c>
      <c r="F43" s="47">
        <v>0.92470983674531826</v>
      </c>
      <c r="G43" s="47">
        <v>0.99844010535115379</v>
      </c>
      <c r="H43" s="47">
        <v>1.0029618687048796</v>
      </c>
      <c r="I43" s="47">
        <v>1.1245197393825694</v>
      </c>
      <c r="J43" s="47">
        <v>1.1978989291903985</v>
      </c>
      <c r="K43" s="47">
        <f t="shared" si="0"/>
        <v>0.80226119743570035</v>
      </c>
      <c r="L43" s="47">
        <f t="shared" si="1"/>
        <v>0.92470983674531826</v>
      </c>
      <c r="M43" s="50">
        <f t="shared" si="2"/>
        <v>0.99844010535115379</v>
      </c>
    </row>
    <row r="44" spans="1:13" ht="15.75" thickTop="1" x14ac:dyDescent="0.25"/>
  </sheetData>
  <mergeCells count="4">
    <mergeCell ref="B5:D5"/>
    <mergeCell ref="E5:G5"/>
    <mergeCell ref="H5:J5"/>
    <mergeCell ref="K5:M5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O56"/>
  <sheetViews>
    <sheetView tabSelected="1" zoomScale="85" zoomScaleNormal="85" workbookViewId="0">
      <selection activeCell="X52" sqref="X52"/>
    </sheetView>
  </sheetViews>
  <sheetFormatPr defaultRowHeight="15" x14ac:dyDescent="0.25"/>
  <cols>
    <col min="3" max="4" width="9.28515625" bestFit="1" customWidth="1"/>
    <col min="5" max="7" width="9.5703125" bestFit="1" customWidth="1"/>
    <col min="8" max="10" width="9.28515625" bestFit="1" customWidth="1"/>
    <col min="11" max="11" width="9.28515625" customWidth="1"/>
  </cols>
  <sheetData>
    <row r="2" spans="2:41" x14ac:dyDescent="0.25">
      <c r="P2">
        <v>9.9976099999999998E-2</v>
      </c>
      <c r="Q2" t="s">
        <v>37</v>
      </c>
      <c r="Y2">
        <v>1</v>
      </c>
      <c r="Z2">
        <v>0</v>
      </c>
      <c r="AA2">
        <v>1</v>
      </c>
      <c r="AB2">
        <v>0</v>
      </c>
      <c r="AC2">
        <v>1</v>
      </c>
      <c r="AD2">
        <v>0</v>
      </c>
      <c r="AE2">
        <v>1</v>
      </c>
      <c r="AF2">
        <v>0</v>
      </c>
    </row>
    <row r="3" spans="2:41" x14ac:dyDescent="0.25">
      <c r="C3" t="s">
        <v>28</v>
      </c>
      <c r="Y3">
        <v>0</v>
      </c>
      <c r="Z3">
        <v>1</v>
      </c>
      <c r="AA3">
        <v>0</v>
      </c>
      <c r="AB3">
        <v>1</v>
      </c>
      <c r="AC3">
        <v>0</v>
      </c>
      <c r="AD3">
        <v>1</v>
      </c>
      <c r="AE3">
        <v>0</v>
      </c>
      <c r="AF3">
        <v>1</v>
      </c>
    </row>
    <row r="4" spans="2:41" x14ac:dyDescent="0.25">
      <c r="C4" s="68" t="s">
        <v>29</v>
      </c>
    </row>
    <row r="5" spans="2:41" x14ac:dyDescent="0.25">
      <c r="C5" s="68" t="s">
        <v>30</v>
      </c>
      <c r="M5" t="s">
        <v>33</v>
      </c>
      <c r="P5" s="2" t="s">
        <v>35</v>
      </c>
      <c r="Y5" s="2" t="s">
        <v>36</v>
      </c>
      <c r="AH5" s="2" t="s">
        <v>41</v>
      </c>
    </row>
    <row r="6" spans="2:41" x14ac:dyDescent="0.25">
      <c r="C6" s="70" t="s">
        <v>5</v>
      </c>
      <c r="D6" s="70" t="s">
        <v>5</v>
      </c>
      <c r="E6" s="70" t="s">
        <v>26</v>
      </c>
      <c r="F6" s="70" t="s">
        <v>26</v>
      </c>
      <c r="G6" s="70" t="s">
        <v>1</v>
      </c>
      <c r="H6" s="70" t="s">
        <v>1</v>
      </c>
      <c r="I6" s="70" t="s">
        <v>27</v>
      </c>
      <c r="J6" s="70" t="s">
        <v>27</v>
      </c>
      <c r="M6" s="68" t="s">
        <v>34</v>
      </c>
      <c r="P6" s="70" t="s">
        <v>5</v>
      </c>
      <c r="Q6" s="70" t="s">
        <v>5</v>
      </c>
      <c r="R6" s="70" t="s">
        <v>26</v>
      </c>
      <c r="S6" s="70" t="s">
        <v>26</v>
      </c>
      <c r="T6" s="70" t="s">
        <v>1</v>
      </c>
      <c r="U6" s="70" t="s">
        <v>1</v>
      </c>
      <c r="V6" s="70" t="s">
        <v>27</v>
      </c>
      <c r="W6" s="70" t="s">
        <v>27</v>
      </c>
      <c r="Y6" s="70" t="s">
        <v>5</v>
      </c>
      <c r="Z6" s="70" t="s">
        <v>5</v>
      </c>
      <c r="AA6" s="70" t="s">
        <v>26</v>
      </c>
      <c r="AB6" s="70" t="s">
        <v>26</v>
      </c>
      <c r="AC6" s="70" t="s">
        <v>1</v>
      </c>
      <c r="AD6" s="70" t="s">
        <v>1</v>
      </c>
      <c r="AE6" s="70" t="s">
        <v>27</v>
      </c>
      <c r="AF6" s="70" t="s">
        <v>27</v>
      </c>
      <c r="AH6" s="70" t="s">
        <v>5</v>
      </c>
      <c r="AI6" s="70" t="s">
        <v>5</v>
      </c>
      <c r="AJ6" s="70" t="s">
        <v>26</v>
      </c>
      <c r="AK6" s="70" t="s">
        <v>26</v>
      </c>
      <c r="AL6" s="70" t="s">
        <v>1</v>
      </c>
      <c r="AM6" s="70" t="s">
        <v>1</v>
      </c>
      <c r="AN6" s="70" t="s">
        <v>27</v>
      </c>
      <c r="AO6" s="70" t="s">
        <v>27</v>
      </c>
    </row>
    <row r="7" spans="2:41" x14ac:dyDescent="0.25">
      <c r="C7" s="70" t="s">
        <v>24</v>
      </c>
      <c r="D7" s="70" t="s">
        <v>25</v>
      </c>
      <c r="E7" s="70" t="s">
        <v>24</v>
      </c>
      <c r="F7" s="70" t="s">
        <v>25</v>
      </c>
      <c r="G7" s="70" t="s">
        <v>24</v>
      </c>
      <c r="H7" s="70" t="s">
        <v>25</v>
      </c>
      <c r="I7" s="70" t="s">
        <v>24</v>
      </c>
      <c r="J7" s="70" t="s">
        <v>25</v>
      </c>
      <c r="M7" s="70" t="s">
        <v>31</v>
      </c>
      <c r="N7" s="70" t="s">
        <v>32</v>
      </c>
      <c r="P7" s="70" t="s">
        <v>24</v>
      </c>
      <c r="Q7" s="70" t="s">
        <v>25</v>
      </c>
      <c r="R7" s="70" t="s">
        <v>24</v>
      </c>
      <c r="S7" s="70" t="s">
        <v>25</v>
      </c>
      <c r="T7" s="70" t="s">
        <v>24</v>
      </c>
      <c r="U7" s="70" t="s">
        <v>25</v>
      </c>
      <c r="V7" s="70" t="s">
        <v>24</v>
      </c>
      <c r="W7" s="70" t="s">
        <v>25</v>
      </c>
      <c r="Y7" s="70" t="s">
        <v>24</v>
      </c>
      <c r="Z7" s="70" t="s">
        <v>25</v>
      </c>
      <c r="AA7" s="70" t="s">
        <v>24</v>
      </c>
      <c r="AB7" s="70" t="s">
        <v>25</v>
      </c>
      <c r="AC7" s="70" t="s">
        <v>24</v>
      </c>
      <c r="AD7" s="70" t="s">
        <v>25</v>
      </c>
      <c r="AE7" s="70" t="s">
        <v>24</v>
      </c>
      <c r="AF7" s="70" t="s">
        <v>25</v>
      </c>
      <c r="AH7" s="70" t="s">
        <v>24</v>
      </c>
      <c r="AI7" s="70" t="s">
        <v>25</v>
      </c>
      <c r="AJ7" s="70" t="s">
        <v>24</v>
      </c>
      <c r="AK7" s="70" t="s">
        <v>25</v>
      </c>
      <c r="AL7" s="70" t="s">
        <v>24</v>
      </c>
      <c r="AM7" s="70" t="s">
        <v>25</v>
      </c>
      <c r="AN7" s="70" t="s">
        <v>24</v>
      </c>
      <c r="AO7" s="70" t="s">
        <v>25</v>
      </c>
    </row>
    <row r="8" spans="2:41" x14ac:dyDescent="0.25">
      <c r="B8" s="70">
        <v>1990</v>
      </c>
      <c r="C8" s="67">
        <v>337.91489999999999</v>
      </c>
      <c r="D8" s="67">
        <v>159.5865</v>
      </c>
      <c r="E8" s="67">
        <v>2687.2997</v>
      </c>
      <c r="F8" s="67">
        <v>709.68201999999997</v>
      </c>
      <c r="G8" s="67">
        <v>2117.6808000000001</v>
      </c>
      <c r="H8" s="67">
        <v>778.15905999999995</v>
      </c>
      <c r="I8" s="67">
        <v>72.355322000000001</v>
      </c>
      <c r="J8" s="67">
        <v>19.151980999999999</v>
      </c>
      <c r="K8" s="67"/>
      <c r="L8" s="70">
        <v>1990</v>
      </c>
      <c r="M8" s="14">
        <v>190.09650833416364</v>
      </c>
      <c r="N8" s="14">
        <v>61.665423801597171</v>
      </c>
      <c r="P8" s="14">
        <f>'Res Gas'!O37/100/$P$2*$M8/100</f>
        <v>5.7295246962082187</v>
      </c>
      <c r="Q8" s="14">
        <f>'Com Gas'!U22*$N8/100</f>
        <v>4.5492897794675322</v>
      </c>
      <c r="R8" s="14">
        <f>'Res Gas'!I37/100/$P$2*$M8/100</f>
        <v>5.7392357550153505</v>
      </c>
      <c r="S8" s="14">
        <f>'Com Gas'!R22*$N8/100</f>
        <v>4.9015006413508981</v>
      </c>
      <c r="T8" s="14">
        <f>'Res Gas'!C37/100/$P$2*$M8/100</f>
        <v>5.4187708143799771</v>
      </c>
      <c r="U8" s="14">
        <f>'Com Gas'!O22*$N8/100</f>
        <v>4.9789574804686545</v>
      </c>
      <c r="V8" s="14">
        <f>AVERAGE('Res Gas'!F37/100/$P$2*$M8/100,'Res Gas'!L37/100/$P$2*$M8/100,'Res Gas'!R37/100/$P$2*$M8/100,'Res Gas'!U37/100/$P$2*$M8/100,'Res Gas'!X37/100/$P$2*$M8/100)</f>
        <v>6.0862725803117446</v>
      </c>
      <c r="W8" s="14">
        <f>AVERAGE('Com Gas'!C22*$N8/100,'Com Gas'!F22*$N8/100,'Com Gas'!I22*$N8/100,'Com Gas'!L22*$N8/100,'Com Gas'!X22*$N8/100)</f>
        <v>5.199327259226985</v>
      </c>
      <c r="Y8" s="14">
        <f>'Res Gas'!N37/100/$P$2*$M8/100</f>
        <v>5.7295246962082187</v>
      </c>
      <c r="Z8" s="14">
        <f>'Com Gas'!T22*$N8/100</f>
        <v>4.5492897794675322</v>
      </c>
      <c r="AA8" s="14">
        <f>'Res Gas'!H37/100/$P$2*$M8/100</f>
        <v>5.7392357550153505</v>
      </c>
      <c r="AB8" s="14">
        <f>'Com Gas'!Q22*$N8/100</f>
        <v>4.9015006413508981</v>
      </c>
      <c r="AC8" s="14">
        <f>'Res Gas'!B37/100/$P$2*$M8/100</f>
        <v>5.4187708143799771</v>
      </c>
      <c r="AD8" s="14">
        <f>'Com Gas'!N22*$N8/100</f>
        <v>4.9789574804686545</v>
      </c>
      <c r="AE8" s="14">
        <f>AVERAGE('Res Gas'!E37/100/$P$2*$M8/100,'Res Gas'!K37/100/$P$2*$M8/100,'Res Gas'!Q37/100/$P$2*$M8/100,'Res Gas'!T37/100/$P$2*$M8/100,'Res Gas'!W37/100/$P$2*$M8/100)</f>
        <v>6.0862725803117446</v>
      </c>
      <c r="AF8" s="14">
        <f>AVERAGE('Com Gas'!B22*$N8/100,'Com Gas'!E22*$N8/100,'Com Gas'!H22*$N8/100,'Com Gas'!K22*$N8/100,'Com Gas'!W22*$N8/100)</f>
        <v>5.199327259226985</v>
      </c>
      <c r="AH8" s="14">
        <f>'Res Gas'!P37/100/$P$2*$M8/100</f>
        <v>5.7295246962082187</v>
      </c>
      <c r="AI8" s="14">
        <f>'Com Gas'!V22*$N8/100</f>
        <v>4.5492897794675322</v>
      </c>
      <c r="AJ8" s="14">
        <f>'Res Gas'!J37/100/$P$2*$M8/100</f>
        <v>5.7392357550153505</v>
      </c>
      <c r="AK8" s="14">
        <f>'Com Gas'!S22*$N8/100</f>
        <v>4.9015006413508981</v>
      </c>
      <c r="AL8" s="14">
        <f>'Res Gas'!D37/100/$P$2*$M8/100</f>
        <v>5.4187708143799771</v>
      </c>
      <c r="AM8" s="14">
        <f>'Com Gas'!P22*$N8/100</f>
        <v>4.9789574804686545</v>
      </c>
      <c r="AN8" s="14">
        <f>AVERAGE('Res Gas'!G37/100/$P$2*$M8/100,'Res Gas'!M37/100/$P$2*$M8/100,'Res Gas'!S37/100/$P$2*$M8/100,'Res Gas'!V37/100/$P$2*$M8/100,'Res Gas'!Y37/100/$P$2*$M8/100)</f>
        <v>6.0862725803117446</v>
      </c>
      <c r="AO8" s="14">
        <f>AVERAGE('Com Gas'!D22*$N8/100,'Com Gas'!G22*$N8/100,'Com Gas'!J22*$N8/100,'Com Gas'!M22*$N8/100,'Com Gas'!Y22*$N8/100)</f>
        <v>5.199327259226985</v>
      </c>
    </row>
    <row r="9" spans="2:41" x14ac:dyDescent="0.25">
      <c r="B9" s="70">
        <v>1991</v>
      </c>
      <c r="C9" s="67">
        <v>335.28210000000001</v>
      </c>
      <c r="D9" s="67">
        <v>136.41923</v>
      </c>
      <c r="E9" s="67">
        <v>2704.6421</v>
      </c>
      <c r="F9" s="67">
        <v>543.39007000000004</v>
      </c>
      <c r="G9" s="67">
        <v>2169.4609</v>
      </c>
      <c r="H9" s="67">
        <v>757.87040000000002</v>
      </c>
      <c r="I9" s="67">
        <v>60.934843999999998</v>
      </c>
      <c r="J9" s="67">
        <v>23.676559999999998</v>
      </c>
      <c r="K9" s="67"/>
      <c r="L9" s="70">
        <v>1991</v>
      </c>
      <c r="M9" s="14">
        <v>196.41295958891436</v>
      </c>
      <c r="N9" s="14">
        <v>63.714418004381962</v>
      </c>
      <c r="O9" s="14"/>
      <c r="P9" s="14">
        <f>'Res Gas'!O38/100/$P$2*$M9/100</f>
        <v>5.5288745868787457</v>
      </c>
      <c r="Q9" s="14">
        <f>'Com Gas'!U23*$N9/100</f>
        <v>4.3899719407250419</v>
      </c>
      <c r="R9" s="14">
        <f>'Res Gas'!I38/100/$P$2*$M9/100</f>
        <v>6.5064094007788249</v>
      </c>
      <c r="S9" s="14">
        <f>'Com Gas'!R23*$N9/100</f>
        <v>5.5566927744587176</v>
      </c>
      <c r="T9" s="14">
        <f>'Res Gas'!C38/100/$P$2*$M9/100</f>
        <v>5.6573990566820171</v>
      </c>
      <c r="U9" s="14">
        <f>'Com Gas'!O23*$N9/100</f>
        <v>5.1982175142954894</v>
      </c>
      <c r="V9" s="14">
        <f>AVERAGE('Res Gas'!F38/100/$P$2*$M9/100,'Res Gas'!L38/100/$P$2*$M9/100,'Res Gas'!R38/100/$P$2*$M9/100,'Res Gas'!U38/100/$P$2*$M9/100,'Res Gas'!X38/100/$P$2*$M9/100)</f>
        <v>6.5154131309003729</v>
      </c>
      <c r="W9" s="14">
        <f>AVERAGE('Com Gas'!C23*$N9/100,'Com Gas'!F23*$N9/100,'Com Gas'!I23*$N9/100,'Com Gas'!L23*$N9/100,'Com Gas'!X23*$N9/100)</f>
        <v>5.5713292616368149</v>
      </c>
      <c r="Y9" s="14">
        <f>'Res Gas'!N38/100/$P$2*$M9/100</f>
        <v>5.5288745868787457</v>
      </c>
      <c r="Z9" s="14">
        <f>'Com Gas'!T23*$N9/100</f>
        <v>4.3899719407250419</v>
      </c>
      <c r="AA9" s="14">
        <f>'Res Gas'!H38/100/$P$2*$M9/100</f>
        <v>6.5064094007788249</v>
      </c>
      <c r="AB9" s="14">
        <f>'Com Gas'!Q23*$N9/100</f>
        <v>5.5566927744587176</v>
      </c>
      <c r="AC9" s="14">
        <f>'Res Gas'!B38/100/$P$2*$M9/100</f>
        <v>5.6573990566820171</v>
      </c>
      <c r="AD9" s="14">
        <f>'Com Gas'!N23*$N9/100</f>
        <v>5.1982175142954894</v>
      </c>
      <c r="AE9" s="14">
        <f>AVERAGE('Res Gas'!E38/100/$P$2*$M9/100,'Res Gas'!K38/100/$P$2*$M9/100,'Res Gas'!Q38/100/$P$2*$M9/100,'Res Gas'!T38/100/$P$2*$M9/100,'Res Gas'!W38/100/$P$2*$M9/100)</f>
        <v>6.5154131309003729</v>
      </c>
      <c r="AF9" s="14">
        <f>AVERAGE('Com Gas'!B23*$N9/100,'Com Gas'!E23*$N9/100,'Com Gas'!H23*$N9/100,'Com Gas'!K23*$N9/100,'Com Gas'!W23*$N9/100)</f>
        <v>5.5713292616368149</v>
      </c>
      <c r="AH9" s="14">
        <f>'Res Gas'!P38/100/$P$2*$M9/100</f>
        <v>5.5288745868787457</v>
      </c>
      <c r="AI9" s="14">
        <f>'Com Gas'!V23*$N9/100</f>
        <v>4.3899719407250419</v>
      </c>
      <c r="AJ9" s="14">
        <f>'Res Gas'!J38/100/$P$2*$M9/100</f>
        <v>6.5064094007788249</v>
      </c>
      <c r="AK9" s="14">
        <f>'Com Gas'!S23*$N9/100</f>
        <v>5.5566927744587176</v>
      </c>
      <c r="AL9" s="14">
        <f>'Res Gas'!D38/100/$P$2*$M9/100</f>
        <v>5.6573990566820171</v>
      </c>
      <c r="AM9" s="14">
        <f>'Com Gas'!P23*$N9/100</f>
        <v>5.1982175142954894</v>
      </c>
      <c r="AN9" s="14">
        <f>AVERAGE('Res Gas'!G38/100/$P$2*$M9/100,'Res Gas'!M38/100/$P$2*$M9/100,'Res Gas'!S38/100/$P$2*$M9/100,'Res Gas'!V38/100/$P$2*$M9/100,'Res Gas'!Y38/100/$P$2*$M9/100)</f>
        <v>6.5154131309003729</v>
      </c>
      <c r="AO9" s="14">
        <f>AVERAGE('Com Gas'!D23*$N9/100,'Com Gas'!G23*$N9/100,'Com Gas'!J23*$N9/100,'Com Gas'!M23*$N9/100,'Com Gas'!Y23*$N9/100)</f>
        <v>5.5713292616368149</v>
      </c>
    </row>
    <row r="10" spans="2:41" x14ac:dyDescent="0.25">
      <c r="B10" s="70">
        <v>1992</v>
      </c>
      <c r="C10" s="67">
        <v>313.66293000000002</v>
      </c>
      <c r="D10" s="67">
        <v>142.58923999999999</v>
      </c>
      <c r="E10" s="67">
        <v>2694.3267000000001</v>
      </c>
      <c r="F10" s="67">
        <v>399.33024999999998</v>
      </c>
      <c r="G10" s="67">
        <v>1963.1549</v>
      </c>
      <c r="H10" s="67">
        <v>650.53153999999995</v>
      </c>
      <c r="I10" s="67">
        <v>66.829432999999995</v>
      </c>
      <c r="J10" s="67">
        <v>16.383845000000001</v>
      </c>
      <c r="K10" s="67"/>
      <c r="L10" s="70">
        <v>1992</v>
      </c>
      <c r="M10" s="14">
        <v>200.8839458813147</v>
      </c>
      <c r="N10" s="14">
        <v>65.164761658497625</v>
      </c>
      <c r="O10" s="14"/>
      <c r="P10" s="14">
        <f>'Res Gas'!O39/100/$P$2*$M10/100</f>
        <v>5.8052715411041227</v>
      </c>
      <c r="Q10" s="14">
        <f>'Com Gas'!U24*$N10/100</f>
        <v>4.6094333979320625</v>
      </c>
      <c r="R10" s="14">
        <f>'Res Gas'!I39/100/$P$2*$M10/100</f>
        <v>5.9070630775981492</v>
      </c>
      <c r="S10" s="14">
        <f>'Com Gas'!R24*$N10/100</f>
        <v>5.0448308275271554</v>
      </c>
      <c r="T10" s="14">
        <f>'Res Gas'!C39/100/$P$2*$M10/100</f>
        <v>5.4836425004954883</v>
      </c>
      <c r="U10" s="14">
        <f>'Com Gas'!O24*$N10/100</f>
        <v>5.0385638705374678</v>
      </c>
      <c r="V10" s="14">
        <f>AVERAGE('Res Gas'!F39/100/$P$2*$M10/100,'Res Gas'!L39/100/$P$2*$M10/100,'Res Gas'!R39/100/$P$2*$M10/100,'Res Gas'!U39/100/$P$2*$M10/100,'Res Gas'!X39/100/$P$2*$M10/100)</f>
        <v>6.1746169899417573</v>
      </c>
      <c r="W10" s="14">
        <f>AVERAGE('Com Gas'!C24*$N10/100,'Com Gas'!F24*$N10/100,'Com Gas'!I24*$N10/100,'Com Gas'!L24*$N10/100,'Com Gas'!X24*$N10/100)</f>
        <v>5.2747077699897913</v>
      </c>
      <c r="Y10" s="14">
        <f>'Res Gas'!N39/100/$P$2*$M10/100</f>
        <v>5.8052715411041227</v>
      </c>
      <c r="Z10" s="14">
        <f>'Com Gas'!T24*$N10/100</f>
        <v>4.6094333979320625</v>
      </c>
      <c r="AA10" s="14">
        <f>'Res Gas'!H39/100/$P$2*$M10/100</f>
        <v>5.9070630775981492</v>
      </c>
      <c r="AB10" s="14">
        <f>'Com Gas'!Q24*$N10/100</f>
        <v>5.0448308275271554</v>
      </c>
      <c r="AC10" s="14">
        <f>'Res Gas'!B39/100/$P$2*$M10/100</f>
        <v>5.4836425004954883</v>
      </c>
      <c r="AD10" s="14">
        <f>'Com Gas'!N24*$N10/100</f>
        <v>5.0385638705374678</v>
      </c>
      <c r="AE10" s="14">
        <f>AVERAGE('Res Gas'!E39/100/$P$2*$M10/100,'Res Gas'!K39/100/$P$2*$M10/100,'Res Gas'!Q39/100/$P$2*$M10/100,'Res Gas'!T39/100/$P$2*$M10/100,'Res Gas'!W39/100/$P$2*$M10/100)</f>
        <v>6.1746169899417573</v>
      </c>
      <c r="AF10" s="14">
        <f>AVERAGE('Com Gas'!B24*$N10/100,'Com Gas'!E24*$N10/100,'Com Gas'!H24*$N10/100,'Com Gas'!K24*$N10/100,'Com Gas'!W24*$N10/100)</f>
        <v>5.2747077699897913</v>
      </c>
      <c r="AH10" s="14">
        <f>'Res Gas'!P39/100/$P$2*$M10/100</f>
        <v>5.8052715411041227</v>
      </c>
      <c r="AI10" s="14">
        <f>'Com Gas'!V24*$N10/100</f>
        <v>4.6094333979320625</v>
      </c>
      <c r="AJ10" s="14">
        <f>'Res Gas'!J39/100/$P$2*$M10/100</f>
        <v>5.9070630775981492</v>
      </c>
      <c r="AK10" s="14">
        <f>'Com Gas'!S24*$N10/100</f>
        <v>5.0448308275271554</v>
      </c>
      <c r="AL10" s="14">
        <f>'Res Gas'!D39/100/$P$2*$M10/100</f>
        <v>5.4836425004954883</v>
      </c>
      <c r="AM10" s="14">
        <f>'Com Gas'!P24*$N10/100</f>
        <v>5.0385638705374678</v>
      </c>
      <c r="AN10" s="14">
        <f>AVERAGE('Res Gas'!G39/100/$P$2*$M10/100,'Res Gas'!M39/100/$P$2*$M10/100,'Res Gas'!S39/100/$P$2*$M10/100,'Res Gas'!V39/100/$P$2*$M10/100,'Res Gas'!Y39/100/$P$2*$M10/100)</f>
        <v>6.1746169899417573</v>
      </c>
      <c r="AO10" s="14">
        <f>AVERAGE('Com Gas'!D24*$N10/100,'Com Gas'!G24*$N10/100,'Com Gas'!J24*$N10/100,'Com Gas'!M24*$N10/100,'Com Gas'!Y24*$N10/100)</f>
        <v>5.2747077699897913</v>
      </c>
    </row>
    <row r="11" spans="2:41" x14ac:dyDescent="0.25">
      <c r="B11" s="70">
        <v>1993</v>
      </c>
      <c r="C11" s="67">
        <v>327.05324999999999</v>
      </c>
      <c r="D11" s="67">
        <v>173.95266000000001</v>
      </c>
      <c r="E11" s="67">
        <v>2619.5138000000002</v>
      </c>
      <c r="F11" s="67">
        <v>559.39112</v>
      </c>
      <c r="G11" s="67">
        <v>2126.1628000000001</v>
      </c>
      <c r="H11" s="67">
        <v>695.86837000000003</v>
      </c>
      <c r="I11" s="67">
        <v>72.155894000000004</v>
      </c>
      <c r="J11" s="67">
        <v>16.862034999999999</v>
      </c>
      <c r="K11" s="67"/>
      <c r="L11" s="70">
        <v>1993</v>
      </c>
      <c r="M11" s="14">
        <v>205.66737221186281</v>
      </c>
      <c r="N11" s="14">
        <v>66.716457765290116</v>
      </c>
      <c r="O11" s="14"/>
      <c r="P11" s="14">
        <f>'Res Gas'!O40/100/$P$2*$M11/100</f>
        <v>6.2454896915874407</v>
      </c>
      <c r="Q11" s="14">
        <f>'Com Gas'!U25*$N11/100</f>
        <v>4.9589702336935391</v>
      </c>
      <c r="R11" s="14">
        <f>'Res Gas'!I40/100/$P$2*$M11/100</f>
        <v>6.4839043151805047</v>
      </c>
      <c r="S11" s="14">
        <f>'Com Gas'!R25*$N11/100</f>
        <v>5.5374726733507558</v>
      </c>
      <c r="T11" s="14">
        <f>'Res Gas'!C40/100/$P$2*$M11/100</f>
        <v>5.4315769718512437</v>
      </c>
      <c r="U11" s="14">
        <f>'Com Gas'!O25*$N11/100</f>
        <v>4.9907242290029181</v>
      </c>
      <c r="V11" s="14">
        <f>AVERAGE('Res Gas'!F40/100/$P$2*$M11/100,'Res Gas'!L40/100/$P$2*$M11/100,'Res Gas'!R40/100/$P$2*$M11/100,'Res Gas'!U40/100/$P$2*$M11/100,'Res Gas'!X40/100/$P$2*$M11/100)</f>
        <v>6.644926315999486</v>
      </c>
      <c r="W11" s="14">
        <f>AVERAGE('Com Gas'!C25*$N11/100,'Com Gas'!F25*$N11/100,'Com Gas'!I25*$N11/100,'Com Gas'!L25*$N11/100,'Com Gas'!X25*$N11/100)</f>
        <v>5.6704081315235451</v>
      </c>
      <c r="Y11" s="14">
        <f>'Res Gas'!N40/100/$P$2*$M11/100</f>
        <v>6.2454896915874407</v>
      </c>
      <c r="Z11" s="14">
        <f>'Com Gas'!T25*$N11/100</f>
        <v>4.9589702336935391</v>
      </c>
      <c r="AA11" s="14">
        <f>'Res Gas'!H40/100/$P$2*$M11/100</f>
        <v>6.4839043151805047</v>
      </c>
      <c r="AB11" s="14">
        <f>'Com Gas'!Q25*$N11/100</f>
        <v>5.5374726733507558</v>
      </c>
      <c r="AC11" s="14">
        <f>'Res Gas'!B40/100/$P$2*$M11/100</f>
        <v>5.4315769718512437</v>
      </c>
      <c r="AD11" s="14">
        <f>'Com Gas'!N25*$N11/100</f>
        <v>4.9907242290029181</v>
      </c>
      <c r="AE11" s="14">
        <f>AVERAGE('Res Gas'!E40/100/$P$2*$M11/100,'Res Gas'!K40/100/$P$2*$M11/100,'Res Gas'!Q40/100/$P$2*$M11/100,'Res Gas'!T40/100/$P$2*$M11/100,'Res Gas'!W40/100/$P$2*$M11/100)</f>
        <v>6.644926315999486</v>
      </c>
      <c r="AF11" s="14">
        <f>AVERAGE('Com Gas'!B25*$N11/100,'Com Gas'!E25*$N11/100,'Com Gas'!H25*$N11/100,'Com Gas'!K25*$N11/100,'Com Gas'!W25*$N11/100)</f>
        <v>5.6704081315235451</v>
      </c>
      <c r="AH11" s="14">
        <f>'Res Gas'!P40/100/$P$2*$M11/100</f>
        <v>6.2454896915874407</v>
      </c>
      <c r="AI11" s="14">
        <f>'Com Gas'!V25*$N11/100</f>
        <v>4.9589702336935391</v>
      </c>
      <c r="AJ11" s="14">
        <f>'Res Gas'!J40/100/$P$2*$M11/100</f>
        <v>6.4839043151805047</v>
      </c>
      <c r="AK11" s="14">
        <f>'Com Gas'!S25*$N11/100</f>
        <v>5.5374726733507558</v>
      </c>
      <c r="AL11" s="14">
        <f>'Res Gas'!D40/100/$P$2*$M11/100</f>
        <v>5.4315769718512437</v>
      </c>
      <c r="AM11" s="14">
        <f>'Com Gas'!P25*$N11/100</f>
        <v>4.9907242290029181</v>
      </c>
      <c r="AN11" s="14">
        <f>AVERAGE('Res Gas'!G40/100/$P$2*$M11/100,'Res Gas'!M40/100/$P$2*$M11/100,'Res Gas'!S40/100/$P$2*$M11/100,'Res Gas'!V40/100/$P$2*$M11/100,'Res Gas'!Y40/100/$P$2*$M11/100)</f>
        <v>6.644926315999486</v>
      </c>
      <c r="AO11" s="14">
        <f>AVERAGE('Com Gas'!D25*$N11/100,'Com Gas'!G25*$N11/100,'Com Gas'!J25*$N11/100,'Com Gas'!M25*$N11/100,'Com Gas'!Y25*$N11/100)</f>
        <v>5.6704081315235451</v>
      </c>
    </row>
    <row r="12" spans="2:41" x14ac:dyDescent="0.25">
      <c r="B12" s="70">
        <v>1994</v>
      </c>
      <c r="C12" s="67">
        <v>343.81639999999999</v>
      </c>
      <c r="D12" s="67">
        <v>108.23350000000001</v>
      </c>
      <c r="E12" s="67">
        <v>2665.848</v>
      </c>
      <c r="F12" s="67">
        <v>617.47640000000001</v>
      </c>
      <c r="G12" s="67">
        <v>2210.9670000000001</v>
      </c>
      <c r="H12" s="67">
        <v>755.02918</v>
      </c>
      <c r="I12" s="67">
        <v>74.898539999999997</v>
      </c>
      <c r="J12" s="67">
        <v>18.562705999999999</v>
      </c>
      <c r="K12" s="67"/>
      <c r="L12" s="70">
        <v>1994</v>
      </c>
      <c r="M12" s="14">
        <v>210.04227648641336</v>
      </c>
      <c r="N12" s="14">
        <v>68.135633364808967</v>
      </c>
      <c r="O12" s="14"/>
      <c r="P12" s="14">
        <f>'Res Gas'!O41/100/$P$2*$M12/100</f>
        <v>6.4807205004802606</v>
      </c>
      <c r="Q12" s="14">
        <f>'Com Gas'!U26*$N12/100</f>
        <v>5.1457454325892176</v>
      </c>
      <c r="R12" s="14">
        <f>'Res Gas'!I41/100/$P$2*$M12/100</f>
        <v>6.487568206725042</v>
      </c>
      <c r="S12" s="14">
        <f>'Com Gas'!R26*$N12/100</f>
        <v>5.5406017601354725</v>
      </c>
      <c r="T12" s="14">
        <f>'Res Gas'!C41/100/$P$2*$M12/100</f>
        <v>5.7487956830404254</v>
      </c>
      <c r="U12" s="14">
        <f>'Com Gas'!O26*$N12/100</f>
        <v>5.2821959537026695</v>
      </c>
      <c r="V12" s="14">
        <f>AVERAGE('Res Gas'!F41/100/$P$2*$M12/100,'Res Gas'!L41/100/$P$2*$M12/100,'Res Gas'!R41/100/$P$2*$M12/100,'Res Gas'!U41/100/$P$2*$M12/100,'Res Gas'!X41/100/$P$2*$M12/100)</f>
        <v>6.6991770506990802</v>
      </c>
      <c r="W12" s="14">
        <f>AVERAGE('Com Gas'!C26*$N12/100,'Com Gas'!F26*$N12/100,'Com Gas'!I26*$N12/100,'Com Gas'!L26*$N12/100,'Com Gas'!X26*$N12/100)</f>
        <v>5.7180273714216092</v>
      </c>
      <c r="Y12" s="14">
        <f>'Res Gas'!N41/100/$P$2*$M12/100</f>
        <v>6.4807205004802606</v>
      </c>
      <c r="Z12" s="14">
        <f>'Com Gas'!T26*$N12/100</f>
        <v>5.1457454325892176</v>
      </c>
      <c r="AA12" s="14">
        <f>'Res Gas'!H41/100/$P$2*$M12/100</f>
        <v>6.487568206725042</v>
      </c>
      <c r="AB12" s="14">
        <f>'Com Gas'!Q26*$N12/100</f>
        <v>5.5406017601354725</v>
      </c>
      <c r="AC12" s="14">
        <f>'Res Gas'!B41/100/$P$2*$M12/100</f>
        <v>5.7487956830404254</v>
      </c>
      <c r="AD12" s="14">
        <f>'Com Gas'!N26*$N12/100</f>
        <v>5.2821959537026695</v>
      </c>
      <c r="AE12" s="14">
        <f>AVERAGE('Res Gas'!E41/100/$P$2*$M12/100,'Res Gas'!K41/100/$P$2*$M12/100,'Res Gas'!Q41/100/$P$2*$M12/100,'Res Gas'!T41/100/$P$2*$M12/100,'Res Gas'!W41/100/$P$2*$M12/100)</f>
        <v>6.6991770506990802</v>
      </c>
      <c r="AF12" s="14">
        <f>AVERAGE('Com Gas'!B26*$N12/100,'Com Gas'!E26*$N12/100,'Com Gas'!H26*$N12/100,'Com Gas'!K26*$N12/100,'Com Gas'!W26*$N12/100)</f>
        <v>5.7180273714216092</v>
      </c>
      <c r="AH12" s="14">
        <f>'Res Gas'!P41/100/$P$2*$M12/100</f>
        <v>6.4807205004802606</v>
      </c>
      <c r="AI12" s="14">
        <f>'Com Gas'!V26*$N12/100</f>
        <v>5.1457454325892176</v>
      </c>
      <c r="AJ12" s="14">
        <f>'Res Gas'!J41/100/$P$2*$M12/100</f>
        <v>6.487568206725042</v>
      </c>
      <c r="AK12" s="14">
        <f>'Com Gas'!S26*$N12/100</f>
        <v>5.5406017601354725</v>
      </c>
      <c r="AL12" s="14">
        <f>'Res Gas'!D41/100/$P$2*$M12/100</f>
        <v>5.7487956830404254</v>
      </c>
      <c r="AM12" s="14">
        <f>'Com Gas'!P26*$N12/100</f>
        <v>5.2821959537026695</v>
      </c>
      <c r="AN12" s="14">
        <f>AVERAGE('Res Gas'!G41/100/$P$2*$M12/100,'Res Gas'!M41/100/$P$2*$M12/100,'Res Gas'!S41/100/$P$2*$M12/100,'Res Gas'!V41/100/$P$2*$M12/100,'Res Gas'!Y41/100/$P$2*$M12/100)</f>
        <v>6.6991770506990802</v>
      </c>
      <c r="AO12" s="14">
        <f>AVERAGE('Com Gas'!D26*$N12/100,'Com Gas'!G26*$N12/100,'Com Gas'!J26*$N12/100,'Com Gas'!M26*$N12/100,'Com Gas'!Y26*$N12/100)</f>
        <v>5.7180273714216092</v>
      </c>
    </row>
    <row r="13" spans="2:41" x14ac:dyDescent="0.25">
      <c r="B13" s="70">
        <v>1995</v>
      </c>
      <c r="C13" s="67">
        <v>316.19315</v>
      </c>
      <c r="D13" s="67">
        <v>118.15443</v>
      </c>
      <c r="E13" s="67">
        <v>2459.1442000000002</v>
      </c>
      <c r="F13" s="67">
        <v>578.41179</v>
      </c>
      <c r="G13" s="67">
        <v>1965.7365</v>
      </c>
      <c r="H13" s="67">
        <v>706.66944999999998</v>
      </c>
      <c r="I13" s="67">
        <v>70.954714999999993</v>
      </c>
      <c r="J13" s="67">
        <v>14.300869</v>
      </c>
      <c r="K13" s="67"/>
      <c r="L13" s="70">
        <v>1995</v>
      </c>
      <c r="M13" s="14">
        <v>214.42856746331114</v>
      </c>
      <c r="N13" s="14">
        <v>69.558502697748281</v>
      </c>
      <c r="O13" s="14"/>
      <c r="P13" s="14">
        <f>'Res Gas'!O42/100/$P$2*$M13/100</f>
        <v>6.2620190232855171</v>
      </c>
      <c r="Q13" s="14">
        <f>'Com Gas'!U27*$N13/100</f>
        <v>4.9720946591463617</v>
      </c>
      <c r="R13" s="14">
        <f>'Res Gas'!I42/100/$P$2*$M13/100</f>
        <v>6.3012365431224513</v>
      </c>
      <c r="S13" s="14">
        <f>'Com Gas'!R27*$N13/100</f>
        <v>5.3814682434727423</v>
      </c>
      <c r="T13" s="14">
        <f>'Res Gas'!C42/100/$P$2*$M13/100</f>
        <v>6.1046042377108458</v>
      </c>
      <c r="U13" s="14">
        <f>'Com Gas'!O27*$N13/100</f>
        <v>5.6091253857778902</v>
      </c>
      <c r="V13" s="14">
        <f>AVERAGE('Res Gas'!F42/100/$P$2*$M13/100,'Res Gas'!L42/100/$P$2*$M13/100,'Res Gas'!R42/100/$P$2*$M13/100,'Res Gas'!U42/100/$P$2*$M13/100,'Res Gas'!X42/100/$P$2*$M13/100)</f>
        <v>6.7639253484841309</v>
      </c>
      <c r="W13" s="14">
        <f>AVERAGE('Com Gas'!C27*$N13/100,'Com Gas'!F27*$N13/100,'Com Gas'!I27*$N13/100,'Com Gas'!L27*$N13/100,'Com Gas'!X27*$N13/100)</f>
        <v>5.7805615178522993</v>
      </c>
      <c r="Y13" s="14">
        <f>'Res Gas'!N42/100/$P$2*$M13/100</f>
        <v>6.2620190232855171</v>
      </c>
      <c r="Z13" s="14">
        <f>'Com Gas'!T27*$N13/100</f>
        <v>4.9720946591463617</v>
      </c>
      <c r="AA13" s="14">
        <f>'Res Gas'!H42/100/$P$2*$M13/100</f>
        <v>6.3012365431224513</v>
      </c>
      <c r="AB13" s="14">
        <f>'Com Gas'!Q27*$N13/100</f>
        <v>5.3814682434727423</v>
      </c>
      <c r="AC13" s="14">
        <f>'Res Gas'!B42/100/$P$2*$M13/100</f>
        <v>6.1046042377108458</v>
      </c>
      <c r="AD13" s="14">
        <f>'Com Gas'!N27*$N13/100</f>
        <v>5.6091253857778902</v>
      </c>
      <c r="AE13" s="14">
        <f>AVERAGE('Res Gas'!E42/100/$P$2*$M13/100,'Res Gas'!K42/100/$P$2*$M13/100,'Res Gas'!Q42/100/$P$2*$M13/100,'Res Gas'!T42/100/$P$2*$M13/100,'Res Gas'!W42/100/$P$2*$M13/100)</f>
        <v>6.7639253484841309</v>
      </c>
      <c r="AF13" s="14">
        <f>AVERAGE('Com Gas'!B27*$N13/100,'Com Gas'!E27*$N13/100,'Com Gas'!H27*$N13/100,'Com Gas'!K27*$N13/100,'Com Gas'!W27*$N13/100)</f>
        <v>5.7805615178522993</v>
      </c>
      <c r="AH13" s="14">
        <f>'Res Gas'!P42/100/$P$2*$M13/100</f>
        <v>6.2620190232855171</v>
      </c>
      <c r="AI13" s="14">
        <f>'Com Gas'!V27*$N13/100</f>
        <v>4.9720946591463617</v>
      </c>
      <c r="AJ13" s="14">
        <f>'Res Gas'!J42/100/$P$2*$M13/100</f>
        <v>6.3012365431224513</v>
      </c>
      <c r="AK13" s="14">
        <f>'Com Gas'!S27*$N13/100</f>
        <v>5.3814682434727423</v>
      </c>
      <c r="AL13" s="14">
        <f>'Res Gas'!D42/100/$P$2*$M13/100</f>
        <v>6.1046042377108458</v>
      </c>
      <c r="AM13" s="14">
        <f>'Com Gas'!P27*$N13/100</f>
        <v>5.6091253857778902</v>
      </c>
      <c r="AN13" s="14">
        <f>AVERAGE('Res Gas'!G42/100/$P$2*$M13/100,'Res Gas'!M42/100/$P$2*$M13/100,'Res Gas'!S42/100/$P$2*$M13/100,'Res Gas'!V42/100/$P$2*$M13/100,'Res Gas'!Y42/100/$P$2*$M13/100)</f>
        <v>6.7639253484841309</v>
      </c>
      <c r="AO13" s="14">
        <f>AVERAGE('Com Gas'!D27*$N13/100,'Com Gas'!G27*$N13/100,'Com Gas'!J27*$N13/100,'Com Gas'!M27*$N13/100,'Com Gas'!Y27*$N13/100)</f>
        <v>5.7805615178522993</v>
      </c>
    </row>
    <row r="14" spans="2:41" x14ac:dyDescent="0.25">
      <c r="B14" s="70">
        <v>1996</v>
      </c>
      <c r="C14" s="67">
        <v>317.04331999999999</v>
      </c>
      <c r="D14" s="67">
        <v>113.78369000000001</v>
      </c>
      <c r="E14" s="67">
        <v>2481.6904</v>
      </c>
      <c r="F14" s="67">
        <v>610.79782999999998</v>
      </c>
      <c r="G14" s="67">
        <v>1982.3557000000001</v>
      </c>
      <c r="H14" s="67">
        <v>706.06362999999999</v>
      </c>
      <c r="I14" s="67">
        <v>70.414444000000003</v>
      </c>
      <c r="J14" s="67">
        <v>19.681037</v>
      </c>
      <c r="K14" s="67"/>
      <c r="L14" s="70">
        <v>1996</v>
      </c>
      <c r="M14" s="14">
        <v>218.33942892118489</v>
      </c>
      <c r="N14" s="14">
        <v>70.827147405336405</v>
      </c>
      <c r="O14" s="14"/>
      <c r="P14" s="14">
        <f>'Res Gas'!O43/100/$P$2*$M14/100</f>
        <v>6.446434936199374</v>
      </c>
      <c r="Q14" s="14">
        <f>'Com Gas'!U28*$N14/100</f>
        <v>5.1185224122801261</v>
      </c>
      <c r="R14" s="14">
        <f>'Res Gas'!I43/100/$P$2*$M14/100</f>
        <v>6.6591578056572196</v>
      </c>
      <c r="S14" s="14">
        <f>'Com Gas'!R28*$N14/100</f>
        <v>5.687145057033538</v>
      </c>
      <c r="T14" s="14">
        <f>'Res Gas'!C43/100/$P$2*$M14/100</f>
        <v>5.6632206334319344</v>
      </c>
      <c r="U14" s="14">
        <f>'Com Gas'!O28*$N14/100</f>
        <v>5.2035665840568859</v>
      </c>
      <c r="V14" s="14">
        <f>AVERAGE('Res Gas'!F43/100/$P$2*$M14/100,'Res Gas'!L43/100/$P$2*$M14/100,'Res Gas'!R43/100/$P$2*$M14/100,'Res Gas'!U43/100/$P$2*$M14/100,'Res Gas'!X43/100/$P$2*$M14/100)</f>
        <v>6.6040350056884307</v>
      </c>
      <c r="W14" s="14">
        <f>AVERAGE('Com Gas'!C28*$N14/100,'Com Gas'!F28*$N14/100,'Com Gas'!I28*$N14/100,'Com Gas'!L28*$N14/100,'Com Gas'!X28*$N14/100)</f>
        <v>5.6360753827279257</v>
      </c>
      <c r="Y14" s="14">
        <f>'Res Gas'!N43/100/$P$2*$M14/100</f>
        <v>6.446434936199374</v>
      </c>
      <c r="Z14" s="14">
        <f>'Com Gas'!T28*$N14/100</f>
        <v>5.1185224122801261</v>
      </c>
      <c r="AA14" s="14">
        <f>'Res Gas'!H43/100/$P$2*$M14/100</f>
        <v>6.6591578056572196</v>
      </c>
      <c r="AB14" s="14">
        <f>'Com Gas'!Q28*$N14/100</f>
        <v>5.687145057033538</v>
      </c>
      <c r="AC14" s="14">
        <f>'Res Gas'!B43/100/$P$2*$M14/100</f>
        <v>5.6632206334319344</v>
      </c>
      <c r="AD14" s="14">
        <f>'Com Gas'!N28*$N14/100</f>
        <v>5.2035665840568859</v>
      </c>
      <c r="AE14" s="14">
        <f>AVERAGE('Res Gas'!E43/100/$P$2*$M14/100,'Res Gas'!K43/100/$P$2*$M14/100,'Res Gas'!Q43/100/$P$2*$M14/100,'Res Gas'!T43/100/$P$2*$M14/100,'Res Gas'!W43/100/$P$2*$M14/100)</f>
        <v>6.6040350056884307</v>
      </c>
      <c r="AF14" s="14">
        <f>AVERAGE('Com Gas'!B28*$N14/100,'Com Gas'!E28*$N14/100,'Com Gas'!H28*$N14/100,'Com Gas'!K28*$N14/100,'Com Gas'!W28*$N14/100)</f>
        <v>5.6360753827279257</v>
      </c>
      <c r="AH14" s="14">
        <f>'Res Gas'!P43/100/$P$2*$M14/100</f>
        <v>6.446434936199374</v>
      </c>
      <c r="AI14" s="14">
        <f>'Com Gas'!V28*$N14/100</f>
        <v>5.1185224122801261</v>
      </c>
      <c r="AJ14" s="14">
        <f>'Res Gas'!J43/100/$P$2*$M14/100</f>
        <v>6.6591578056572196</v>
      </c>
      <c r="AK14" s="14">
        <f>'Com Gas'!S28*$N14/100</f>
        <v>5.687145057033538</v>
      </c>
      <c r="AL14" s="14">
        <f>'Res Gas'!D43/100/$P$2*$M14/100</f>
        <v>5.6632206334319344</v>
      </c>
      <c r="AM14" s="14">
        <f>'Com Gas'!P28*$N14/100</f>
        <v>5.2035665840568859</v>
      </c>
      <c r="AN14" s="14">
        <f>AVERAGE('Res Gas'!G43/100/$P$2*$M14/100,'Res Gas'!M43/100/$P$2*$M14/100,'Res Gas'!S43/100/$P$2*$M14/100,'Res Gas'!V43/100/$P$2*$M14/100,'Res Gas'!Y43/100/$P$2*$M14/100)</f>
        <v>6.6040350056884307</v>
      </c>
      <c r="AO14" s="14">
        <f>AVERAGE('Com Gas'!D28*$N14/100,'Com Gas'!G28*$N14/100,'Com Gas'!J28*$N14/100,'Com Gas'!M28*$N14/100,'Com Gas'!Y28*$N14/100)</f>
        <v>5.6360753827279257</v>
      </c>
    </row>
    <row r="15" spans="2:41" x14ac:dyDescent="0.25">
      <c r="B15" s="70">
        <v>1997</v>
      </c>
      <c r="C15" s="67">
        <v>315.58927999999997</v>
      </c>
      <c r="D15" s="67">
        <v>172.92805999999999</v>
      </c>
      <c r="E15" s="67">
        <v>2440.5661</v>
      </c>
      <c r="F15" s="67">
        <v>708.78043000000002</v>
      </c>
      <c r="G15" s="67">
        <v>1978.2695000000001</v>
      </c>
      <c r="H15" s="67">
        <v>723.35691999999995</v>
      </c>
      <c r="I15" s="67">
        <v>76.421177</v>
      </c>
      <c r="J15" s="67">
        <v>20.640234</v>
      </c>
      <c r="K15" s="67"/>
      <c r="L15" s="70">
        <v>1997</v>
      </c>
      <c r="M15" s="14">
        <v>222.07877528361777</v>
      </c>
      <c r="N15" s="14">
        <v>72.04015431535835</v>
      </c>
      <c r="O15" s="14"/>
      <c r="P15" s="14">
        <f>'Res Gas'!O44/100/$P$2*$M15/100</f>
        <v>7.2391274806838224</v>
      </c>
      <c r="Q15" s="14">
        <f>'Com Gas'!U29*$N15/100</f>
        <v>6.7455223521429639</v>
      </c>
      <c r="R15" s="14">
        <f>'Res Gas'!I44/100/$P$2*$M15/100</f>
        <v>7.0363153315345679</v>
      </c>
      <c r="S15" s="14">
        <f>'Com Gas'!R29*$N15/100</f>
        <v>6.4373798822763568</v>
      </c>
      <c r="T15" s="14">
        <f>'Res Gas'!C44/100/$P$2*$M15/100</f>
        <v>5.9391722476311601</v>
      </c>
      <c r="U15" s="14">
        <f>'Com Gas'!O29*$N15/100</f>
        <v>5.9716665913784963</v>
      </c>
      <c r="V15" s="14">
        <f>AVERAGE('Res Gas'!F44/100/$P$2*$M15/100,'Res Gas'!L44/100/$P$2*$M15/100,'Res Gas'!R44/100/$P$2*$M15/100,'Res Gas'!U44/100/$P$2*$M15/100,'Res Gas'!X44/100/$P$2*$M15/100)</f>
        <v>7.0641212605386103</v>
      </c>
      <c r="W15" s="14">
        <f>AVERAGE('Com Gas'!C29*$N15/100,'Com Gas'!F29*$N15/100,'Com Gas'!I29*$N15/100,'Com Gas'!L29*$N15/100,'Com Gas'!X29*$N15/100)</f>
        <v>6.3254929092126506</v>
      </c>
      <c r="Y15" s="14">
        <f>'Res Gas'!N44/100/$P$2*$M15/100</f>
        <v>7.2391274806838224</v>
      </c>
      <c r="Z15" s="14">
        <f>'Com Gas'!T29*$N15/100</f>
        <v>6.7455223521429639</v>
      </c>
      <c r="AA15" s="14">
        <f>'Res Gas'!H44/100/$P$2*$M15/100</f>
        <v>7.0363153315345679</v>
      </c>
      <c r="AB15" s="14">
        <f>'Com Gas'!Q29*$N15/100</f>
        <v>6.4373798822763568</v>
      </c>
      <c r="AC15" s="14">
        <f>'Res Gas'!B44/100/$P$2*$M15/100</f>
        <v>5.9391722476311601</v>
      </c>
      <c r="AD15" s="14">
        <f>'Com Gas'!N29*$N15/100</f>
        <v>5.9716665913784963</v>
      </c>
      <c r="AE15" s="14">
        <f>AVERAGE('Res Gas'!E44/100/$P$2*$M15/100,'Res Gas'!K44/100/$P$2*$M15/100,'Res Gas'!Q44/100/$P$2*$M15/100,'Res Gas'!T44/100/$P$2*$M15/100,'Res Gas'!W44/100/$P$2*$M15/100)</f>
        <v>7.0641212605386103</v>
      </c>
      <c r="AF15" s="14">
        <f>AVERAGE('Com Gas'!B29*$N15/100,'Com Gas'!E29*$N15/100,'Com Gas'!H29*$N15/100,'Com Gas'!K29*$N15/100,'Com Gas'!W29*$N15/100)</f>
        <v>6.3254929092126506</v>
      </c>
      <c r="AH15" s="14">
        <f>'Res Gas'!P44/100/$P$2*$M15/100</f>
        <v>7.2391274806838224</v>
      </c>
      <c r="AI15" s="14">
        <f>'Com Gas'!V29*$N15/100</f>
        <v>6.7455223521429639</v>
      </c>
      <c r="AJ15" s="14">
        <f>'Res Gas'!J44/100/$P$2*$M15/100</f>
        <v>7.0363153315345679</v>
      </c>
      <c r="AK15" s="14">
        <f>'Com Gas'!S29*$N15/100</f>
        <v>6.4373798822763568</v>
      </c>
      <c r="AL15" s="14">
        <f>'Res Gas'!D44/100/$P$2*$M15/100</f>
        <v>5.9391722476311601</v>
      </c>
      <c r="AM15" s="14">
        <f>'Com Gas'!P29*$N15/100</f>
        <v>5.9716665913784963</v>
      </c>
      <c r="AN15" s="14">
        <f>AVERAGE('Res Gas'!G44/100/$P$2*$M15/100,'Res Gas'!M44/100/$P$2*$M15/100,'Res Gas'!S44/100/$P$2*$M15/100,'Res Gas'!V44/100/$P$2*$M15/100,'Res Gas'!Y44/100/$P$2*$M15/100)</f>
        <v>7.0641212605386103</v>
      </c>
      <c r="AO15" s="14">
        <f>AVERAGE('Com Gas'!D29*$N15/100,'Com Gas'!G29*$N15/100,'Com Gas'!J29*$N15/100,'Com Gas'!M29*$N15/100,'Com Gas'!Y29*$N15/100)</f>
        <v>6.3254929092126506</v>
      </c>
    </row>
    <row r="16" spans="2:41" x14ac:dyDescent="0.25">
      <c r="B16" s="70">
        <v>1998</v>
      </c>
      <c r="C16" s="67">
        <v>355.59312999999997</v>
      </c>
      <c r="D16" s="67">
        <v>127.44419000000001</v>
      </c>
      <c r="E16" s="67">
        <v>2812.0401000000002</v>
      </c>
      <c r="F16" s="67">
        <v>827.03393000000005</v>
      </c>
      <c r="G16" s="67">
        <v>2282.9854</v>
      </c>
      <c r="H16" s="67">
        <v>788.83136999999999</v>
      </c>
      <c r="I16" s="67">
        <v>90.567249000000004</v>
      </c>
      <c r="J16" s="67">
        <v>23.317599000000001</v>
      </c>
      <c r="K16" s="67"/>
      <c r="L16" s="70">
        <v>1998</v>
      </c>
      <c r="M16" s="14">
        <v>224.48792151224856</v>
      </c>
      <c r="N16" s="14">
        <v>72.82165748177836</v>
      </c>
      <c r="O16" s="14"/>
      <c r="P16" s="14">
        <f>'Res Gas'!O45/100/$P$2*$M16/100</f>
        <v>7.0935457503626278</v>
      </c>
      <c r="Q16" s="14">
        <f>'Com Gas'!U30*$N16/100</f>
        <v>6.2804539405339632</v>
      </c>
      <c r="R16" s="14">
        <f>'Res Gas'!I45/100/$P$2*$M16/100</f>
        <v>7.094071268298686</v>
      </c>
      <c r="S16" s="14">
        <f>'Com Gas'!R30*$N16/100</f>
        <v>5.87618967400679</v>
      </c>
      <c r="T16" s="14">
        <f>'Res Gas'!C45/100/$P$2*$M16/100</f>
        <v>6.1394645074015015</v>
      </c>
      <c r="U16" s="14">
        <f>'Com Gas'!O30*$N16/100</f>
        <v>6.4285640427650677</v>
      </c>
      <c r="V16" s="14">
        <f>AVERAGE('Res Gas'!F45/100/$P$2*$M16/100,'Res Gas'!L45/100/$P$2*$M16/100,'Res Gas'!R45/100/$P$2*$M16/100,'Res Gas'!U45/100/$P$2*$M16/100,'Res Gas'!X45/100/$P$2*$M16/100)</f>
        <v>6.8501066891612137</v>
      </c>
      <c r="W16" s="14">
        <f>AVERAGE('Com Gas'!C30*$N16/100,'Com Gas'!F30*$N16/100,'Com Gas'!I30*$N16/100,'Com Gas'!L30*$N16/100,'Com Gas'!X30*$N16/100)</f>
        <v>6.1317381378840805</v>
      </c>
      <c r="Y16" s="14">
        <f>'Res Gas'!N45/100/$P$2*$M16/100</f>
        <v>7.0935457503626278</v>
      </c>
      <c r="Z16" s="14">
        <f>'Com Gas'!T30*$N16/100</f>
        <v>6.2804539405339632</v>
      </c>
      <c r="AA16" s="14">
        <f>'Res Gas'!H45/100/$P$2*$M16/100</f>
        <v>7.094071268298686</v>
      </c>
      <c r="AB16" s="14">
        <f>'Com Gas'!Q30*$N16/100</f>
        <v>5.87618967400679</v>
      </c>
      <c r="AC16" s="14">
        <f>'Res Gas'!B45/100/$P$2*$M16/100</f>
        <v>6.1394645074015015</v>
      </c>
      <c r="AD16" s="14">
        <f>'Com Gas'!N30*$N16/100</f>
        <v>6.4285640427650677</v>
      </c>
      <c r="AE16" s="14">
        <f>AVERAGE('Res Gas'!E45/100/$P$2*$M16/100,'Res Gas'!K45/100/$P$2*$M16/100,'Res Gas'!Q45/100/$P$2*$M16/100,'Res Gas'!T45/100/$P$2*$M16/100,'Res Gas'!W45/100/$P$2*$M16/100)</f>
        <v>6.8501066891612137</v>
      </c>
      <c r="AF16" s="14">
        <f>AVERAGE('Com Gas'!B30*$N16/100,'Com Gas'!E30*$N16/100,'Com Gas'!H30*$N16/100,'Com Gas'!K30*$N16/100,'Com Gas'!W30*$N16/100)</f>
        <v>6.1317381378840805</v>
      </c>
      <c r="AH16" s="14">
        <f>'Res Gas'!P45/100/$P$2*$M16/100</f>
        <v>7.0935457503626278</v>
      </c>
      <c r="AI16" s="14">
        <f>'Com Gas'!V30*$N16/100</f>
        <v>6.2804539405339632</v>
      </c>
      <c r="AJ16" s="14">
        <f>'Res Gas'!J45/100/$P$2*$M16/100</f>
        <v>7.094071268298686</v>
      </c>
      <c r="AK16" s="14">
        <f>'Com Gas'!S30*$N16/100</f>
        <v>5.87618967400679</v>
      </c>
      <c r="AL16" s="14">
        <f>'Res Gas'!D45/100/$P$2*$M16/100</f>
        <v>6.1394645074015015</v>
      </c>
      <c r="AM16" s="14">
        <f>'Com Gas'!P30*$N16/100</f>
        <v>6.4285640427650677</v>
      </c>
      <c r="AN16" s="14">
        <f>AVERAGE('Res Gas'!G45/100/$P$2*$M16/100,'Res Gas'!M45/100/$P$2*$M16/100,'Res Gas'!S45/100/$P$2*$M16/100,'Res Gas'!V45/100/$P$2*$M16/100,'Res Gas'!Y45/100/$P$2*$M16/100)</f>
        <v>6.8501066891612137</v>
      </c>
      <c r="AO16" s="14">
        <f>AVERAGE('Com Gas'!D30*$N16/100,'Com Gas'!G30*$N16/100,'Com Gas'!J30*$N16/100,'Com Gas'!M30*$N16/100,'Com Gas'!Y30*$N16/100)</f>
        <v>6.1317381378840805</v>
      </c>
    </row>
    <row r="17" spans="2:41" x14ac:dyDescent="0.25">
      <c r="B17" s="70">
        <v>1999</v>
      </c>
      <c r="C17" s="67">
        <v>382.20438999999999</v>
      </c>
      <c r="D17" s="67">
        <v>135.93567999999999</v>
      </c>
      <c r="E17" s="67">
        <v>2870.3712999999998</v>
      </c>
      <c r="F17" s="67">
        <v>905.47832000000005</v>
      </c>
      <c r="G17" s="67">
        <v>2421.8206</v>
      </c>
      <c r="H17" s="67">
        <v>831.02489000000003</v>
      </c>
      <c r="I17" s="67">
        <v>85.509085999999996</v>
      </c>
      <c r="J17" s="67">
        <v>21.976631999999999</v>
      </c>
      <c r="K17" s="67"/>
      <c r="L17" s="70">
        <v>1999</v>
      </c>
      <c r="M17" s="14">
        <v>227.92051371471678</v>
      </c>
      <c r="N17" s="14">
        <v>73.935156381669614</v>
      </c>
      <c r="O17" s="14"/>
      <c r="P17" s="14">
        <f>'Res Gas'!O46/100/$P$2*$M17/100</f>
        <v>6.9013960263983458</v>
      </c>
      <c r="Q17" s="14">
        <f>'Com Gas'!U31*$N17/100</f>
        <v>5.8315385828165009</v>
      </c>
      <c r="R17" s="14">
        <f>'Res Gas'!I46/100/$P$2*$M17/100</f>
        <v>6.3952988129681367</v>
      </c>
      <c r="S17" s="14">
        <f>'Com Gas'!R31*$N17/100</f>
        <v>5.3921602159905966</v>
      </c>
      <c r="T17" s="14">
        <f>'Res Gas'!C46/100/$P$2*$M17/100</f>
        <v>6.4164477012204042</v>
      </c>
      <c r="U17" s="14">
        <f>'Com Gas'!O31*$N17/100</f>
        <v>6.6238583224479104</v>
      </c>
      <c r="V17" s="14">
        <f>AVERAGE('Res Gas'!F46/100/$P$2*$M17/100,'Res Gas'!L46/100/$P$2*$M17/100,'Res Gas'!R46/100/$P$2*$M17/100,'Res Gas'!U46/100/$P$2*$M17/100,'Res Gas'!X46/100/$P$2*$M17/100)</f>
        <v>6.7396642915825584</v>
      </c>
      <c r="W17" s="14">
        <f>AVERAGE('Com Gas'!C31*$N17/100,'Com Gas'!F31*$N17/100,'Com Gas'!I31*$N17/100,'Com Gas'!L31*$N17/100,'Com Gas'!X31*$N17/100)</f>
        <v>5.9722022667534276</v>
      </c>
      <c r="Y17" s="14">
        <f>'Res Gas'!N46/100/$P$2*$M17/100</f>
        <v>6.9013960263983458</v>
      </c>
      <c r="Z17" s="14">
        <f>'Com Gas'!T31*$N17/100</f>
        <v>5.8315385828165009</v>
      </c>
      <c r="AA17" s="14">
        <f>'Res Gas'!H46/100/$P$2*$M17/100</f>
        <v>6.3952988129681367</v>
      </c>
      <c r="AB17" s="14">
        <f>'Com Gas'!Q31*$N17/100</f>
        <v>5.3921602159905966</v>
      </c>
      <c r="AC17" s="14">
        <f>'Res Gas'!B46/100/$P$2*$M17/100</f>
        <v>6.4164477012204042</v>
      </c>
      <c r="AD17" s="14">
        <f>'Com Gas'!N31*$N17/100</f>
        <v>6.6238583224479104</v>
      </c>
      <c r="AE17" s="14">
        <f>AVERAGE('Res Gas'!E46/100/$P$2*$M17/100,'Res Gas'!K46/100/$P$2*$M17/100,'Res Gas'!Q46/100/$P$2*$M17/100,'Res Gas'!T46/100/$P$2*$M17/100,'Res Gas'!W46/100/$P$2*$M17/100)</f>
        <v>6.7396642915825584</v>
      </c>
      <c r="AF17" s="14">
        <f>AVERAGE('Com Gas'!B31*$N17/100,'Com Gas'!E31*$N17/100,'Com Gas'!H31*$N17/100,'Com Gas'!K31*$N17/100,'Com Gas'!W31*$N17/100)</f>
        <v>5.9722022667534276</v>
      </c>
      <c r="AH17" s="14">
        <f>'Res Gas'!P46/100/$P$2*$M17/100</f>
        <v>6.9013960263983458</v>
      </c>
      <c r="AI17" s="14">
        <f>'Com Gas'!V31*$N17/100</f>
        <v>5.8315385828165009</v>
      </c>
      <c r="AJ17" s="14">
        <f>'Res Gas'!J46/100/$P$2*$M17/100</f>
        <v>6.3952988129681367</v>
      </c>
      <c r="AK17" s="14">
        <f>'Com Gas'!S31*$N17/100</f>
        <v>5.3921602159905966</v>
      </c>
      <c r="AL17" s="14">
        <f>'Res Gas'!D46/100/$P$2*$M17/100</f>
        <v>6.4164477012204042</v>
      </c>
      <c r="AM17" s="14">
        <f>'Com Gas'!P31*$N17/100</f>
        <v>6.6238583224479104</v>
      </c>
      <c r="AN17" s="14">
        <f>AVERAGE('Res Gas'!G46/100/$P$2*$M17/100,'Res Gas'!M46/100/$P$2*$M17/100,'Res Gas'!S46/100/$P$2*$M17/100,'Res Gas'!V46/100/$P$2*$M17/100,'Res Gas'!Y46/100/$P$2*$M17/100)</f>
        <v>6.7396642915825584</v>
      </c>
      <c r="AO17" s="14">
        <f>AVERAGE('Com Gas'!D31*$N17/100,'Com Gas'!G31*$N17/100,'Com Gas'!J31*$N17/100,'Com Gas'!M31*$N17/100,'Com Gas'!Y31*$N17/100)</f>
        <v>5.9722022667534276</v>
      </c>
    </row>
    <row r="18" spans="2:41" x14ac:dyDescent="0.25">
      <c r="B18" s="70">
        <v>2000</v>
      </c>
      <c r="C18" s="67">
        <v>340.24</v>
      </c>
      <c r="D18" s="67">
        <v>87.37</v>
      </c>
      <c r="E18" s="67">
        <v>2692.06</v>
      </c>
      <c r="F18" s="67">
        <v>867.41</v>
      </c>
      <c r="G18" s="67">
        <v>2163.6799999999998</v>
      </c>
      <c r="H18" s="67">
        <v>797.09</v>
      </c>
      <c r="I18" s="67">
        <v>75.12</v>
      </c>
      <c r="J18" s="67">
        <v>16.591562</v>
      </c>
      <c r="K18" s="67"/>
      <c r="L18" s="70">
        <v>2000</v>
      </c>
      <c r="M18" s="14">
        <v>233.10819822641025</v>
      </c>
      <c r="N18" s="14">
        <v>75.61798983698074</v>
      </c>
      <c r="O18" s="14"/>
      <c r="P18" s="14">
        <f>'Res Gas'!O47/100/$P$2*$M18/100</f>
        <v>8.2396862605973347</v>
      </c>
      <c r="Q18" s="14">
        <f>'Com Gas'!U32*$N18/100</f>
        <v>7.3505631190485561</v>
      </c>
      <c r="R18" s="14">
        <f>'Res Gas'!I47/100/$P$2*$M18/100</f>
        <v>8.330865016040109</v>
      </c>
      <c r="S18" s="14">
        <f>'Com Gas'!R32*$N18/100</f>
        <v>7.0457232738974325</v>
      </c>
      <c r="T18" s="14">
        <f>'Res Gas'!C47/100/$P$2*$M18/100</f>
        <v>7.7532781677286824</v>
      </c>
      <c r="U18" s="14">
        <f>'Com Gas'!O32*$N18/100</f>
        <v>7.6145148752137608</v>
      </c>
      <c r="V18" s="14">
        <f>AVERAGE('Res Gas'!F47/100/$P$2*$M18/100,'Res Gas'!L47/100/$P$2*$M18/100,'Res Gas'!R47/100/$P$2*$M18/100,'Res Gas'!U47/100/$P$2*$M18/100,'Res Gas'!X47/100/$P$2*$M18/100)</f>
        <v>8.3944949004214884</v>
      </c>
      <c r="W18" s="14">
        <f>AVERAGE('Com Gas'!C32*$N18/100,'Com Gas'!F32*$N18/100,'Com Gas'!I32*$N18/100,'Com Gas'!L32*$N18/100,'Com Gas'!X32*$N18/100)</f>
        <v>7.4304909256795355</v>
      </c>
      <c r="Y18" s="14">
        <f>'Res Gas'!N47/100/$P$2*$M18/100</f>
        <v>8.2396862605973347</v>
      </c>
      <c r="Z18" s="14">
        <f>'Com Gas'!T32*$N18/100</f>
        <v>7.3505631190485561</v>
      </c>
      <c r="AA18" s="14">
        <f>'Res Gas'!H47/100/$P$2*$M18/100</f>
        <v>8.330865016040109</v>
      </c>
      <c r="AB18" s="14">
        <f>'Com Gas'!Q32*$N18/100</f>
        <v>7.0457232738974325</v>
      </c>
      <c r="AC18" s="14">
        <f>'Res Gas'!B47/100/$P$2*$M18/100</f>
        <v>7.7532781677286824</v>
      </c>
      <c r="AD18" s="14">
        <f>'Com Gas'!N32*$N18/100</f>
        <v>7.6145148752137608</v>
      </c>
      <c r="AE18" s="14">
        <f>AVERAGE('Res Gas'!E47/100/$P$2*$M18/100,'Res Gas'!K47/100/$P$2*$M18/100,'Res Gas'!Q47/100/$P$2*$M18/100,'Res Gas'!T47/100/$P$2*$M18/100,'Res Gas'!W47/100/$P$2*$M18/100)</f>
        <v>8.3944949004214884</v>
      </c>
      <c r="AF18" s="14">
        <f>AVERAGE('Com Gas'!B32*$N18/100,'Com Gas'!E32*$N18/100,'Com Gas'!H32*$N18/100,'Com Gas'!K32*$N18/100,'Com Gas'!W32*$N18/100)</f>
        <v>7.4304909256795355</v>
      </c>
      <c r="AH18" s="14">
        <f>'Res Gas'!P47/100/$P$2*$M18/100</f>
        <v>8.2396862605973347</v>
      </c>
      <c r="AI18" s="14">
        <f>'Com Gas'!V32*$N18/100</f>
        <v>7.3505631190485561</v>
      </c>
      <c r="AJ18" s="14">
        <f>'Res Gas'!J47/100/$P$2*$M18/100</f>
        <v>8.330865016040109</v>
      </c>
      <c r="AK18" s="14">
        <f>'Com Gas'!S32*$N18/100</f>
        <v>7.0457232738974325</v>
      </c>
      <c r="AL18" s="14">
        <f>'Res Gas'!D47/100/$P$2*$M18/100</f>
        <v>7.7532781677286824</v>
      </c>
      <c r="AM18" s="14">
        <f>'Com Gas'!P32*$N18/100</f>
        <v>7.6145148752137608</v>
      </c>
      <c r="AN18" s="14">
        <f>AVERAGE('Res Gas'!G47/100/$P$2*$M18/100,'Res Gas'!M47/100/$P$2*$M18/100,'Res Gas'!S47/100/$P$2*$M18/100,'Res Gas'!V47/100/$P$2*$M18/100,'Res Gas'!Y47/100/$P$2*$M18/100)</f>
        <v>8.3944949004214884</v>
      </c>
      <c r="AO18" s="14">
        <f>AVERAGE('Com Gas'!D32*$N18/100,'Com Gas'!G32*$N18/100,'Com Gas'!J32*$N18/100,'Com Gas'!M32*$N18/100,'Com Gas'!Y32*$N18/100)</f>
        <v>7.4304909256795355</v>
      </c>
    </row>
    <row r="19" spans="2:41" x14ac:dyDescent="0.25">
      <c r="B19" s="70">
        <v>2001</v>
      </c>
      <c r="C19" s="67">
        <v>344.54</v>
      </c>
      <c r="D19" s="67">
        <v>149.47</v>
      </c>
      <c r="E19" s="67">
        <v>2707.27</v>
      </c>
      <c r="F19" s="67">
        <v>960.29</v>
      </c>
      <c r="G19" s="67">
        <v>2029.28</v>
      </c>
      <c r="H19" s="67">
        <v>642.19000000000005</v>
      </c>
      <c r="I19" s="67">
        <v>77.56</v>
      </c>
      <c r="J19" s="67">
        <v>19.759256000000001</v>
      </c>
      <c r="K19" s="67"/>
      <c r="L19" s="70">
        <v>2001</v>
      </c>
      <c r="M19" s="14">
        <v>238.43180647089804</v>
      </c>
      <c r="N19" s="14">
        <v>77.34491560445953</v>
      </c>
      <c r="O19" s="14"/>
      <c r="P19" s="14">
        <f>'Res Gas'!O48/100/$P$2*$M19/100</f>
        <v>13.167053264965045</v>
      </c>
      <c r="Q19" s="14">
        <f>'Com Gas'!U33*$N19/100</f>
        <v>12.092595075480226</v>
      </c>
      <c r="R19" s="14">
        <f>'Res Gas'!I48/100/$P$2*$M19/100</f>
        <v>8.5823772552092414</v>
      </c>
      <c r="S19" s="14">
        <f>'Com Gas'!R33*$N19/100</f>
        <v>7.1987661851676981</v>
      </c>
      <c r="T19" s="14">
        <f>'Res Gas'!C48/100/$P$2*$M19/100</f>
        <v>11.361938804345113</v>
      </c>
      <c r="U19" s="14">
        <f>'Com Gas'!O33*$N19/100</f>
        <v>10.285691606040773</v>
      </c>
      <c r="V19" s="14">
        <f>AVERAGE('Res Gas'!F48/100/$P$2*$M19/100,'Res Gas'!L48/100/$P$2*$M19/100,'Res Gas'!R48/100/$P$2*$M19/100,'Res Gas'!U48/100/$P$2*$M19/100,'Res Gas'!X48/100/$P$2*$M19/100)</f>
        <v>10.205220315502348</v>
      </c>
      <c r="W19" s="14">
        <f>AVERAGE('Com Gas'!C33*$N19/100,'Com Gas'!F33*$N19/100,'Com Gas'!I33*$N19/100,'Com Gas'!L33*$N19/100,'Com Gas'!X33*$N19/100)</f>
        <v>9.0015421332442997</v>
      </c>
      <c r="Y19" s="14">
        <f>'Res Gas'!N48/100/$P$2*$M19/100</f>
        <v>13.167053264965045</v>
      </c>
      <c r="Z19" s="14">
        <f>'Com Gas'!T33*$N19/100</f>
        <v>12.092595075480226</v>
      </c>
      <c r="AA19" s="14">
        <f>'Res Gas'!H48/100/$P$2*$M19/100</f>
        <v>8.5823772552092414</v>
      </c>
      <c r="AB19" s="14">
        <f>'Com Gas'!Q33*$N19/100</f>
        <v>7.1987661851676981</v>
      </c>
      <c r="AC19" s="14">
        <f>'Res Gas'!B48/100/$P$2*$M19/100</f>
        <v>11.361938804345113</v>
      </c>
      <c r="AD19" s="14">
        <f>'Com Gas'!N33*$N19/100</f>
        <v>10.285691606040773</v>
      </c>
      <c r="AE19" s="14">
        <f>AVERAGE('Res Gas'!E48/100/$P$2*$M19/100,'Res Gas'!K48/100/$P$2*$M19/100,'Res Gas'!Q48/100/$P$2*$M19/100,'Res Gas'!T48/100/$P$2*$M19/100,'Res Gas'!W48/100/$P$2*$M19/100)</f>
        <v>10.205220315502348</v>
      </c>
      <c r="AF19" s="14">
        <f>AVERAGE('Com Gas'!B33*$N19/100,'Com Gas'!E33*$N19/100,'Com Gas'!H33*$N19/100,'Com Gas'!K33*$N19/100,'Com Gas'!W33*$N19/100)</f>
        <v>9.0015421332442997</v>
      </c>
      <c r="AH19" s="14">
        <f>'Res Gas'!P48/100/$P$2*$M19/100</f>
        <v>13.167053264965045</v>
      </c>
      <c r="AI19" s="14">
        <f>'Com Gas'!V33*$N19/100</f>
        <v>12.092595075480226</v>
      </c>
      <c r="AJ19" s="14">
        <f>'Res Gas'!J48/100/$P$2*$M19/100</f>
        <v>8.5823772552092414</v>
      </c>
      <c r="AK19" s="14">
        <f>'Com Gas'!S33*$N19/100</f>
        <v>7.1987661851676981</v>
      </c>
      <c r="AL19" s="14">
        <f>'Res Gas'!D48/100/$P$2*$M19/100</f>
        <v>11.361938804345113</v>
      </c>
      <c r="AM19" s="14">
        <f>'Com Gas'!P33*$N19/100</f>
        <v>10.285691606040773</v>
      </c>
      <c r="AN19" s="14">
        <f>AVERAGE('Res Gas'!G48/100/$P$2*$M19/100,'Res Gas'!M48/100/$P$2*$M19/100,'Res Gas'!S48/100/$P$2*$M19/100,'Res Gas'!V48/100/$P$2*$M19/100,'Res Gas'!Y48/100/$P$2*$M19/100)</f>
        <v>10.205220315502348</v>
      </c>
      <c r="AO19" s="14">
        <f>AVERAGE('Com Gas'!D33*$N19/100,'Com Gas'!G33*$N19/100,'Com Gas'!J33*$N19/100,'Com Gas'!M33*$N19/100,'Com Gas'!Y33*$N19/100)</f>
        <v>9.0015421332442997</v>
      </c>
    </row>
    <row r="20" spans="2:41" x14ac:dyDescent="0.25">
      <c r="B20" s="70">
        <v>2002</v>
      </c>
      <c r="C20" s="67">
        <v>340.83</v>
      </c>
      <c r="D20" s="67">
        <v>152.91</v>
      </c>
      <c r="E20" s="67">
        <v>2672.95</v>
      </c>
      <c r="F20" s="67">
        <v>1135.96</v>
      </c>
      <c r="G20" s="67">
        <v>2085.75</v>
      </c>
      <c r="H20" s="67">
        <v>818.71</v>
      </c>
      <c r="I20" s="67">
        <v>80.430000000000007</v>
      </c>
      <c r="J20" s="67">
        <v>20.261793999999998</v>
      </c>
      <c r="K20" s="67"/>
      <c r="L20" s="70">
        <v>2002</v>
      </c>
      <c r="M20" s="14">
        <v>242.08930650648369</v>
      </c>
      <c r="N20" s="14">
        <v>78.531372376996757</v>
      </c>
      <c r="O20" s="14"/>
      <c r="P20" s="14">
        <f>'Res Gas'!O49/100/$P$2*$M20/100</f>
        <v>7.268580379884078</v>
      </c>
      <c r="Q20" s="14">
        <f>'Com Gas'!U34*$N20/100</f>
        <v>5.8510848029044693</v>
      </c>
      <c r="R20" s="14">
        <f>'Res Gas'!I49/100/$P$2*$M20/100</f>
        <v>6.9633561213935131</v>
      </c>
      <c r="S20" s="14">
        <f>'Com Gas'!R34*$N20/100</f>
        <v>5.7171418636076847</v>
      </c>
      <c r="T20" s="14">
        <f>'Res Gas'!C49/100/$P$2*$M20/100</f>
        <v>6.6229421064644161</v>
      </c>
      <c r="U20" s="14">
        <f>'Com Gas'!O34*$N20/100</f>
        <v>5.8814663648362311</v>
      </c>
      <c r="V20" s="14">
        <f>AVERAGE('Res Gas'!F49/100/$P$2*$M20/100,'Res Gas'!L49/100/$P$2*$M20/100,'Res Gas'!R49/100/$P$2*$M20/100,'Res Gas'!U49/100/$P$2*$M20/100,'Res Gas'!X49/100/$P$2*$M20/100)</f>
        <v>7.4939339598957329</v>
      </c>
      <c r="W20" s="14">
        <f>AVERAGE('Com Gas'!C34*$N20/100,'Com Gas'!F34*$N20/100,'Com Gas'!I34*$N20/100,'Com Gas'!L34*$N20/100,'Com Gas'!X34*$N20/100)</f>
        <v>6.3738166245142782</v>
      </c>
      <c r="Y20" s="14">
        <f>'Res Gas'!N49/100/$P$2*$M20/100</f>
        <v>7.268580379884078</v>
      </c>
      <c r="Z20" s="14">
        <f>'Com Gas'!T34*$N20/100</f>
        <v>5.8510848029044693</v>
      </c>
      <c r="AA20" s="14">
        <f>'Res Gas'!H49/100/$P$2*$M20/100</f>
        <v>6.9633561213935131</v>
      </c>
      <c r="AB20" s="14">
        <f>'Com Gas'!Q34*$N20/100</f>
        <v>5.7171418636076847</v>
      </c>
      <c r="AC20" s="14">
        <f>'Res Gas'!B49/100/$P$2*$M20/100</f>
        <v>6.6229421064644161</v>
      </c>
      <c r="AD20" s="14">
        <f>'Com Gas'!N34*$N20/100</f>
        <v>5.8814663648362311</v>
      </c>
      <c r="AE20" s="14">
        <f>AVERAGE('Res Gas'!E49/100/$P$2*$M20/100,'Res Gas'!K49/100/$P$2*$M20/100,'Res Gas'!Q49/100/$P$2*$M20/100,'Res Gas'!T49/100/$P$2*$M20/100,'Res Gas'!W49/100/$P$2*$M20/100)</f>
        <v>7.4939339598957329</v>
      </c>
      <c r="AF20" s="14">
        <f>AVERAGE('Com Gas'!B34*$N20/100,'Com Gas'!E34*$N20/100,'Com Gas'!H34*$N20/100,'Com Gas'!K34*$N20/100,'Com Gas'!W34*$N20/100)</f>
        <v>6.3738166245142782</v>
      </c>
      <c r="AH20" s="14">
        <f>'Res Gas'!P49/100/$P$2*$M20/100</f>
        <v>7.268580379884078</v>
      </c>
      <c r="AI20" s="14">
        <f>'Com Gas'!V34*$N20/100</f>
        <v>5.8510848029044693</v>
      </c>
      <c r="AJ20" s="14">
        <f>'Res Gas'!J49/100/$P$2*$M20/100</f>
        <v>6.9633561213935131</v>
      </c>
      <c r="AK20" s="14">
        <f>'Com Gas'!S34*$N20/100</f>
        <v>5.7171418636076847</v>
      </c>
      <c r="AL20" s="14">
        <f>'Res Gas'!D49/100/$P$2*$M20/100</f>
        <v>6.6229421064644161</v>
      </c>
      <c r="AM20" s="14">
        <f>'Com Gas'!P34*$N20/100</f>
        <v>5.8814663648362311</v>
      </c>
      <c r="AN20" s="14">
        <f>AVERAGE('Res Gas'!G49/100/$P$2*$M20/100,'Res Gas'!M49/100/$P$2*$M20/100,'Res Gas'!S49/100/$P$2*$M20/100,'Res Gas'!V49/100/$P$2*$M20/100,'Res Gas'!Y49/100/$P$2*$M20/100)</f>
        <v>7.4939339598957329</v>
      </c>
      <c r="AO20" s="14">
        <f>AVERAGE('Com Gas'!D34*$N20/100,'Com Gas'!G34*$N20/100,'Com Gas'!J34*$N20/100,'Com Gas'!M34*$N20/100,'Com Gas'!Y34*$N20/100)</f>
        <v>6.3738166245142782</v>
      </c>
    </row>
    <row r="21" spans="2:41" x14ac:dyDescent="0.25">
      <c r="B21" s="70">
        <v>2003</v>
      </c>
      <c r="C21" s="67">
        <v>322.31</v>
      </c>
      <c r="D21" s="67">
        <v>152.07</v>
      </c>
      <c r="E21" s="67">
        <v>2558.33</v>
      </c>
      <c r="F21" s="67">
        <v>939.25</v>
      </c>
      <c r="G21" s="67">
        <v>2051.37</v>
      </c>
      <c r="H21" s="67">
        <v>886.7</v>
      </c>
      <c r="I21" s="67">
        <v>84.27</v>
      </c>
      <c r="J21" s="67">
        <v>22.99</v>
      </c>
      <c r="K21" s="67"/>
      <c r="L21" s="70">
        <v>2003</v>
      </c>
      <c r="M21" s="14">
        <v>246.90333651231973</v>
      </c>
      <c r="N21" s="14">
        <v>80.092996012827285</v>
      </c>
      <c r="O21" s="14"/>
      <c r="P21" s="14">
        <f>'Res Gas'!O50/100/$P$2*$M21/100</f>
        <v>8.8309941027361845</v>
      </c>
      <c r="Q21" s="14">
        <f>'Com Gas'!U35*$N21/100</f>
        <v>7.4590048782497238</v>
      </c>
      <c r="R21" s="14">
        <f>'Res Gas'!I50/100/$P$2*$M21/100</f>
        <v>8.7719234903934176</v>
      </c>
      <c r="S21" s="14">
        <f>'Com Gas'!R35*$N21/100</f>
        <v>7.6633483758949641</v>
      </c>
      <c r="T21" s="14">
        <f>'Res Gas'!C50/100/$P$2*$M21/100</f>
        <v>8.9827293965976303</v>
      </c>
      <c r="U21" s="14">
        <f>'Com Gas'!O35*$N21/100</f>
        <v>8.2101806356553588</v>
      </c>
      <c r="V21" s="14">
        <f>AVERAGE('Res Gas'!F50/100/$P$2*$M21/100,'Res Gas'!L50/100/$P$2*$M21/100,'Res Gas'!R50/100/$P$2*$M21/100,'Res Gas'!U50/100/$P$2*$M21/100,'Res Gas'!X50/100/$P$2*$M21/100)</f>
        <v>9.4046506241205243</v>
      </c>
      <c r="W21" s="14">
        <f>AVERAGE('Com Gas'!C35*$N21/100,'Com Gas'!F35*$N21/100,'Com Gas'!I35*$N21/100,'Com Gas'!L35*$N21/100,'Com Gas'!X35*$N21/100)</f>
        <v>8.1230215267557444</v>
      </c>
      <c r="Y21" s="14">
        <f>'Res Gas'!N50/100/$P$2*$M21/100</f>
        <v>8.8309941027361845</v>
      </c>
      <c r="Z21" s="14">
        <f>'Com Gas'!T35*$N21/100</f>
        <v>7.4590048782497238</v>
      </c>
      <c r="AA21" s="14">
        <f>'Res Gas'!H50/100/$P$2*$M21/100</f>
        <v>8.7719234903934176</v>
      </c>
      <c r="AB21" s="14">
        <f>'Com Gas'!Q35*$N21/100</f>
        <v>7.6633483758949641</v>
      </c>
      <c r="AC21" s="14">
        <f>'Res Gas'!B50/100/$P$2*$M21/100</f>
        <v>8.9827293965976303</v>
      </c>
      <c r="AD21" s="14">
        <f>'Com Gas'!N35*$N21/100</f>
        <v>8.2101806356553588</v>
      </c>
      <c r="AE21" s="14">
        <f>AVERAGE('Res Gas'!E50/100/$P$2*$M21/100,'Res Gas'!K50/100/$P$2*$M21/100,'Res Gas'!Q50/100/$P$2*$M21/100,'Res Gas'!T50/100/$P$2*$M21/100,'Res Gas'!W50/100/$P$2*$M21/100)</f>
        <v>9.4046506241205243</v>
      </c>
      <c r="AF21" s="14">
        <f>AVERAGE('Com Gas'!B35*$N21/100,'Com Gas'!E35*$N21/100,'Com Gas'!H35*$N21/100,'Com Gas'!K35*$N21/100,'Com Gas'!W35*$N21/100)</f>
        <v>8.1230215267557444</v>
      </c>
      <c r="AH21" s="14">
        <f>'Res Gas'!P50/100/$P$2*$M21/100</f>
        <v>8.8309941027361845</v>
      </c>
      <c r="AI21" s="14">
        <f>'Com Gas'!V35*$N21/100</f>
        <v>7.4590048782497238</v>
      </c>
      <c r="AJ21" s="14">
        <f>'Res Gas'!J50/100/$P$2*$M21/100</f>
        <v>8.7719234903934176</v>
      </c>
      <c r="AK21" s="14">
        <f>'Com Gas'!S35*$N21/100</f>
        <v>7.6633483758949641</v>
      </c>
      <c r="AL21" s="14">
        <f>'Res Gas'!D50/100/$P$2*$M21/100</f>
        <v>8.9827293965976303</v>
      </c>
      <c r="AM21" s="14">
        <f>'Com Gas'!P35*$N21/100</f>
        <v>8.2101806356553588</v>
      </c>
      <c r="AN21" s="14">
        <f>AVERAGE('Res Gas'!G50/100/$P$2*$M21/100,'Res Gas'!M50/100/$P$2*$M21/100,'Res Gas'!S50/100/$P$2*$M21/100,'Res Gas'!V50/100/$P$2*$M21/100,'Res Gas'!Y50/100/$P$2*$M21/100)</f>
        <v>9.4046506241205243</v>
      </c>
      <c r="AO21" s="14">
        <f>AVERAGE('Com Gas'!D35*$N21/100,'Com Gas'!G35*$N21/100,'Com Gas'!J35*$N21/100,'Com Gas'!M35*$N21/100,'Com Gas'!Y35*$N21/100)</f>
        <v>8.1230215267557444</v>
      </c>
    </row>
    <row r="22" spans="2:41" x14ac:dyDescent="0.25">
      <c r="B22" s="70">
        <v>2004</v>
      </c>
      <c r="C22" s="67">
        <v>341.77</v>
      </c>
      <c r="D22" s="67">
        <v>154.91</v>
      </c>
      <c r="E22" s="67">
        <v>2685.03</v>
      </c>
      <c r="F22" s="67">
        <v>967.54</v>
      </c>
      <c r="G22" s="67">
        <v>2024.08</v>
      </c>
      <c r="H22" s="67">
        <v>812.18805999999995</v>
      </c>
      <c r="I22" s="67">
        <v>98.93</v>
      </c>
      <c r="J22" s="67">
        <v>25.77</v>
      </c>
      <c r="K22" s="67"/>
      <c r="L22" s="70">
        <v>2004</v>
      </c>
      <c r="M22" s="14">
        <v>253.69308285767153</v>
      </c>
      <c r="N22" s="14">
        <v>82.295522453531063</v>
      </c>
      <c r="O22" s="14"/>
      <c r="P22" s="14">
        <f>'Res Gas'!O51/100/$P$2*$M22/100</f>
        <v>9.6123131356648699</v>
      </c>
      <c r="Q22" s="14">
        <f>'Com Gas'!U36*$N22/100</f>
        <v>8.0217651186931977</v>
      </c>
      <c r="R22" s="14">
        <f>'Res Gas'!I51/100/$P$2*$M22/100</f>
        <v>9.6532520225807197</v>
      </c>
      <c r="S22" s="14">
        <f>'Com Gas'!R36*$N22/100</f>
        <v>8.4507747640576252</v>
      </c>
      <c r="T22" s="14">
        <f>'Res Gas'!C51/100/$P$2*$M22/100</f>
        <v>9.3619661547799442</v>
      </c>
      <c r="U22" s="14">
        <f>'Com Gas'!O36*$N22/100</f>
        <v>8.2672293161831618</v>
      </c>
      <c r="V22" s="14">
        <f>AVERAGE('Res Gas'!F51/100/$P$2*$M22/100,'Res Gas'!L51/100/$P$2*$M22/100,'Res Gas'!R51/100/$P$2*$M22/100,'Res Gas'!U51/100/$P$2*$M22/100,'Res Gas'!X51/100/$P$2*$M22/100)</f>
        <v>10.301180287103227</v>
      </c>
      <c r="W22" s="14">
        <f>AVERAGE('Com Gas'!C36*$N22/100,'Com Gas'!F36*$N22/100,'Com Gas'!I36*$N22/100,'Com Gas'!L36*$N22/100,'Com Gas'!X36*$N22/100)</f>
        <v>8.8144190926850694</v>
      </c>
      <c r="Y22" s="14">
        <f>'Res Gas'!N51/100/$P$2*$M22/100</f>
        <v>9.6123131356648699</v>
      </c>
      <c r="Z22" s="14">
        <f>'Com Gas'!T36*$N22/100</f>
        <v>8.0217651186931977</v>
      </c>
      <c r="AA22" s="14">
        <f>'Res Gas'!H51/100/$P$2*$M22/100</f>
        <v>9.6532520225807197</v>
      </c>
      <c r="AB22" s="14">
        <f>'Com Gas'!Q36*$N22/100</f>
        <v>8.4507747640576252</v>
      </c>
      <c r="AC22" s="14">
        <f>'Res Gas'!B51/100/$P$2*$M22/100</f>
        <v>9.3619661547799442</v>
      </c>
      <c r="AD22" s="14">
        <f>'Com Gas'!N36*$N22/100</f>
        <v>8.2672293161831618</v>
      </c>
      <c r="AE22" s="14">
        <f>AVERAGE('Res Gas'!E51/100/$P$2*$M22/100,'Res Gas'!K51/100/$P$2*$M22/100,'Res Gas'!Q51/100/$P$2*$M22/100,'Res Gas'!T51/100/$P$2*$M22/100,'Res Gas'!W51/100/$P$2*$M22/100)</f>
        <v>10.301180287103227</v>
      </c>
      <c r="AF22" s="14">
        <f>AVERAGE('Com Gas'!B36*$N22/100,'Com Gas'!E36*$N22/100,'Com Gas'!H36*$N22/100,'Com Gas'!K36*$N22/100,'Com Gas'!W36*$N22/100)</f>
        <v>8.8144190926850694</v>
      </c>
      <c r="AH22" s="14">
        <f>'Res Gas'!P51/100/$P$2*$M22/100</f>
        <v>9.6123131356648699</v>
      </c>
      <c r="AI22" s="14">
        <f>'Com Gas'!V36*$N22/100</f>
        <v>8.0217651186931977</v>
      </c>
      <c r="AJ22" s="14">
        <f>'Res Gas'!J51/100/$P$2*$M22/100</f>
        <v>9.6532520225807197</v>
      </c>
      <c r="AK22" s="14">
        <f>'Com Gas'!S36*$N22/100</f>
        <v>8.4507747640576252</v>
      </c>
      <c r="AL22" s="14">
        <f>'Res Gas'!D51/100/$P$2*$M22/100</f>
        <v>9.3619661547799442</v>
      </c>
      <c r="AM22" s="14">
        <f>'Com Gas'!P36*$N22/100</f>
        <v>8.2672293161831618</v>
      </c>
      <c r="AN22" s="14">
        <f>AVERAGE('Res Gas'!G51/100/$P$2*$M22/100,'Res Gas'!M51/100/$P$2*$M22/100,'Res Gas'!S51/100/$P$2*$M22/100,'Res Gas'!V51/100/$P$2*$M22/100,'Res Gas'!Y51/100/$P$2*$M22/100)</f>
        <v>10.301180287103227</v>
      </c>
      <c r="AO22" s="14">
        <f>AVERAGE('Com Gas'!D36*$N22/100,'Com Gas'!G36*$N22/100,'Com Gas'!J36*$N22/100,'Com Gas'!M36*$N22/100,'Com Gas'!Y36*$N22/100)</f>
        <v>8.8144190926850694</v>
      </c>
    </row>
    <row r="23" spans="2:41" x14ac:dyDescent="0.25">
      <c r="B23" s="70">
        <v>2005</v>
      </c>
      <c r="C23" s="67">
        <v>320.83999999999997</v>
      </c>
      <c r="D23" s="67">
        <v>158.87</v>
      </c>
      <c r="E23" s="67">
        <v>2535.98</v>
      </c>
      <c r="F23" s="67">
        <v>965.44</v>
      </c>
      <c r="G23" s="67">
        <v>1935.15</v>
      </c>
      <c r="H23" s="67">
        <v>779.48328000000004</v>
      </c>
      <c r="I23" s="67">
        <v>92.89</v>
      </c>
      <c r="J23" s="67">
        <v>25.07</v>
      </c>
      <c r="K23" s="67"/>
      <c r="L23" s="70">
        <v>2005</v>
      </c>
      <c r="M23" s="14">
        <v>261.85714631403636</v>
      </c>
      <c r="N23" s="14">
        <v>84.943863748127029</v>
      </c>
      <c r="O23" s="14"/>
      <c r="P23" s="14">
        <f>'Res Gas'!O52/100/$P$2*$M23/100</f>
        <v>11.836537383135658</v>
      </c>
      <c r="Q23" s="14">
        <f>'Com Gas'!U37*$N23/100</f>
        <v>9.9872509211590117</v>
      </c>
      <c r="R23" s="14">
        <f>'Res Gas'!I52/100/$P$2*$M23/100</f>
        <v>11.222965442471192</v>
      </c>
      <c r="S23" s="14">
        <f>'Com Gas'!R37*$N23/100</f>
        <v>10.132876212514038</v>
      </c>
      <c r="T23" s="14">
        <f>'Res Gas'!C52/100/$P$2*$M23/100</f>
        <v>11.688584306320386</v>
      </c>
      <c r="U23" s="14">
        <f>'Com Gas'!O37*$N23/100</f>
        <v>10.679352560023151</v>
      </c>
      <c r="V23" s="14">
        <f>AVERAGE('Res Gas'!F52/100/$P$2*$M23/100,'Res Gas'!L52/100/$P$2*$M23/100,'Res Gas'!R52/100/$P$2*$M23/100,'Res Gas'!U52/100/$P$2*$M23/100,'Res Gas'!X52/100/$P$2*$M23/100)</f>
        <v>12.330159852075216</v>
      </c>
      <c r="W23" s="14">
        <f>AVERAGE('Com Gas'!C37*$N23/100,'Com Gas'!F37*$N23/100,'Com Gas'!I37*$N23/100,'Com Gas'!L37*$N23/100,'Com Gas'!X37*$N23/100)</f>
        <v>10.645443252013976</v>
      </c>
      <c r="Y23" s="14">
        <f>'Res Gas'!N52/100/$P$2*$M23/100</f>
        <v>11.836537383135658</v>
      </c>
      <c r="Z23" s="14">
        <f>'Com Gas'!T37*$N23/100</f>
        <v>9.9872509211590117</v>
      </c>
      <c r="AA23" s="14">
        <f>'Res Gas'!H52/100/$P$2*$M23/100</f>
        <v>11.222965442471192</v>
      </c>
      <c r="AB23" s="14">
        <f>'Com Gas'!Q37*$N23/100</f>
        <v>10.132876212514038</v>
      </c>
      <c r="AC23" s="14">
        <f>'Res Gas'!B52/100/$P$2*$M23/100</f>
        <v>11.688584306320386</v>
      </c>
      <c r="AD23" s="14">
        <f>'Com Gas'!N37*$N23/100</f>
        <v>10.679352560023151</v>
      </c>
      <c r="AE23" s="14">
        <f>AVERAGE('Res Gas'!E52/100/$P$2*$M23/100,'Res Gas'!K52/100/$P$2*$M23/100,'Res Gas'!Q52/100/$P$2*$M23/100,'Res Gas'!T52/100/$P$2*$M23/100,'Res Gas'!W52/100/$P$2*$M23/100)</f>
        <v>12.330159852075216</v>
      </c>
      <c r="AF23" s="14">
        <f>AVERAGE('Com Gas'!B37*$N23/100,'Com Gas'!E37*$N23/100,'Com Gas'!H37*$N23/100,'Com Gas'!K37*$N23/100,'Com Gas'!W37*$N23/100)</f>
        <v>10.645443252013976</v>
      </c>
      <c r="AH23" s="14">
        <f>'Res Gas'!P52/100/$P$2*$M23/100</f>
        <v>11.836537383135658</v>
      </c>
      <c r="AI23" s="14">
        <f>'Com Gas'!V37*$N23/100</f>
        <v>9.9872509211590117</v>
      </c>
      <c r="AJ23" s="14">
        <f>'Res Gas'!J52/100/$P$2*$M23/100</f>
        <v>11.222965442471192</v>
      </c>
      <c r="AK23" s="14">
        <f>'Com Gas'!S37*$N23/100</f>
        <v>10.132876212514038</v>
      </c>
      <c r="AL23" s="14">
        <f>'Res Gas'!D52/100/$P$2*$M23/100</f>
        <v>11.688584306320386</v>
      </c>
      <c r="AM23" s="14">
        <f>'Com Gas'!P37*$N23/100</f>
        <v>10.679352560023151</v>
      </c>
      <c r="AN23" s="14">
        <f>AVERAGE('Res Gas'!G52/100/$P$2*$M23/100,'Res Gas'!M52/100/$P$2*$M23/100,'Res Gas'!S52/100/$P$2*$M23/100,'Res Gas'!V52/100/$P$2*$M23/100,'Res Gas'!Y52/100/$P$2*$M23/100)</f>
        <v>12.330159852075216</v>
      </c>
      <c r="AO23" s="14">
        <f>AVERAGE('Com Gas'!D37*$N23/100,'Com Gas'!G37*$N23/100,'Com Gas'!J37*$N23/100,'Com Gas'!M37*$N23/100,'Com Gas'!Y37*$N23/100)</f>
        <v>10.645443252013976</v>
      </c>
    </row>
    <row r="24" spans="2:41" x14ac:dyDescent="0.25">
      <c r="B24" s="70">
        <v>2006</v>
      </c>
      <c r="C24" s="67">
        <v>345.37648999999999</v>
      </c>
      <c r="D24" s="67">
        <v>163.86372</v>
      </c>
      <c r="E24" s="67">
        <v>2543.9976999999999</v>
      </c>
      <c r="F24" s="67">
        <v>946.61793999999998</v>
      </c>
      <c r="G24" s="67">
        <v>2020.6989000000001</v>
      </c>
      <c r="H24" s="67">
        <v>950.29679999999996</v>
      </c>
      <c r="I24" s="67">
        <v>93.94</v>
      </c>
      <c r="J24" s="67">
        <v>32.972250000000003</v>
      </c>
      <c r="K24" s="67"/>
      <c r="L24" s="70">
        <v>2006</v>
      </c>
      <c r="M24" s="14">
        <v>269.91445418700977</v>
      </c>
      <c r="N24" s="14">
        <v>87.557574589219627</v>
      </c>
      <c r="O24" s="14"/>
      <c r="P24" s="14">
        <f>'Res Gas'!O53/100/$P$2*$M24/100</f>
        <v>12.31609954348974</v>
      </c>
      <c r="Q24" s="14">
        <f>'Com Gas'!U38*$N24/100</f>
        <v>10.022241706214682</v>
      </c>
      <c r="R24" s="14">
        <f>'Res Gas'!I53/100/$P$2*$M24/100</f>
        <v>10.664362955367521</v>
      </c>
      <c r="S24" s="14">
        <f>'Com Gas'!R38*$N24/100</f>
        <v>9.4662907377033267</v>
      </c>
      <c r="T24" s="14">
        <f>'Res Gas'!C53/100/$P$2*$M24/100</f>
        <v>12.141026008105007</v>
      </c>
      <c r="U24" s="14">
        <f>'Com Gas'!O38*$N24/100</f>
        <v>10.874689823405722</v>
      </c>
      <c r="V24" s="14">
        <f>AVERAGE('Res Gas'!F53/100/$P$2*$M24/100,'Res Gas'!L53/100/$P$2*$M24/100,'Res Gas'!R53/100/$P$2*$M24/100,'Res Gas'!U53/100/$P$2*$M24/100,'Res Gas'!X53/100/$P$2*$M24/100)</f>
        <v>11.980546594819765</v>
      </c>
      <c r="W24" s="14">
        <f>AVERAGE('Com Gas'!C38*$N24/100,'Com Gas'!F38*$N24/100,'Com Gas'!I38*$N24/100,'Com Gas'!L38*$N24/100,'Com Gas'!X38*$N24/100)</f>
        <v>10.23373482654906</v>
      </c>
      <c r="Y24" s="14">
        <f>'Res Gas'!N53/100/$P$2*$M24/100</f>
        <v>12.31609954348974</v>
      </c>
      <c r="Z24" s="14">
        <f>'Com Gas'!T38*$N24/100</f>
        <v>10.022241706214682</v>
      </c>
      <c r="AA24" s="14">
        <f>'Res Gas'!H53/100/$P$2*$M24/100</f>
        <v>10.664362955367521</v>
      </c>
      <c r="AB24" s="14">
        <f>'Com Gas'!Q38*$N24/100</f>
        <v>9.4662907377033267</v>
      </c>
      <c r="AC24" s="14">
        <f>'Res Gas'!B53/100/$P$2*$M24/100</f>
        <v>12.141026008105007</v>
      </c>
      <c r="AD24" s="14">
        <f>'Com Gas'!N38*$N24/100</f>
        <v>10.874689823405722</v>
      </c>
      <c r="AE24" s="14">
        <f>AVERAGE('Res Gas'!E53/100/$P$2*$M24/100,'Res Gas'!K53/100/$P$2*$M24/100,'Res Gas'!Q53/100/$P$2*$M24/100,'Res Gas'!T53/100/$P$2*$M24/100,'Res Gas'!W53/100/$P$2*$M24/100)</f>
        <v>11.980546594819765</v>
      </c>
      <c r="AF24" s="14">
        <f>AVERAGE('Com Gas'!B38*$N24/100,'Com Gas'!E38*$N24/100,'Com Gas'!H38*$N24/100,'Com Gas'!K38*$N24/100,'Com Gas'!W38*$N24/100)</f>
        <v>10.23373482654906</v>
      </c>
      <c r="AH24" s="14">
        <f>'Res Gas'!P53/100/$P$2*$M24/100</f>
        <v>12.31609954348974</v>
      </c>
      <c r="AI24" s="14">
        <f>'Com Gas'!V38*$N24/100</f>
        <v>10.022241706214682</v>
      </c>
      <c r="AJ24" s="14">
        <f>'Res Gas'!J53/100/$P$2*$M24/100</f>
        <v>10.664362955367521</v>
      </c>
      <c r="AK24" s="14">
        <f>'Com Gas'!S38*$N24/100</f>
        <v>9.4662907377033267</v>
      </c>
      <c r="AL24" s="14">
        <f>'Res Gas'!D53/100/$P$2*$M24/100</f>
        <v>12.141026008105007</v>
      </c>
      <c r="AM24" s="14">
        <f>'Com Gas'!P38*$N24/100</f>
        <v>10.874689823405722</v>
      </c>
      <c r="AN24" s="14">
        <f>AVERAGE('Res Gas'!G53/100/$P$2*$M24/100,'Res Gas'!M53/100/$P$2*$M24/100,'Res Gas'!S53/100/$P$2*$M24/100,'Res Gas'!V53/100/$P$2*$M24/100,'Res Gas'!Y53/100/$P$2*$M24/100)</f>
        <v>11.980546594819765</v>
      </c>
      <c r="AO24" s="14">
        <f>AVERAGE('Com Gas'!D38*$N24/100,'Com Gas'!G38*$N24/100,'Com Gas'!J38*$N24/100,'Com Gas'!M38*$N24/100,'Com Gas'!Y38*$N24/100)</f>
        <v>10.23373482654906</v>
      </c>
    </row>
    <row r="25" spans="2:41" x14ac:dyDescent="0.25">
      <c r="B25" s="70">
        <v>2007</v>
      </c>
      <c r="C25" s="67">
        <v>331.90168999999997</v>
      </c>
      <c r="D25" s="67">
        <v>155.35312999999999</v>
      </c>
      <c r="E25" s="67">
        <v>2568.2678000000001</v>
      </c>
      <c r="F25" s="67">
        <v>947.84420999999998</v>
      </c>
      <c r="G25" s="67">
        <v>2038.5471</v>
      </c>
      <c r="H25" s="67">
        <v>872.60338999999999</v>
      </c>
      <c r="I25" s="67">
        <v>95.001868999999999</v>
      </c>
      <c r="J25" s="67">
        <v>33.301972999999997</v>
      </c>
      <c r="K25" s="67"/>
      <c r="L25" s="70">
        <v>2007</v>
      </c>
      <c r="M25" s="14">
        <v>277.09492690703604</v>
      </c>
      <c r="N25" s="14">
        <v>89.886848794497851</v>
      </c>
      <c r="O25" s="14"/>
      <c r="P25" s="14">
        <f>'Res Gas'!O54/100/$P$2*$M25/100</f>
        <v>12.085008622051827</v>
      </c>
      <c r="Q25" s="14">
        <f>'Com Gas'!U39*$N25/100</f>
        <v>9.6134121434788593</v>
      </c>
      <c r="R25" s="14">
        <f>'Res Gas'!I54/100/$P$2*$M25/100</f>
        <v>10.564410583619944</v>
      </c>
      <c r="S25" s="14">
        <f>'Com Gas'!R39*$N25/100</f>
        <v>9.0625428253676201</v>
      </c>
      <c r="T25" s="14">
        <f>'Res Gas'!C54/100/$P$2*$M25/100</f>
        <v>11.725725766292582</v>
      </c>
      <c r="U25" s="14">
        <f>'Com Gas'!O39*$N25/100</f>
        <v>11.096821161065714</v>
      </c>
      <c r="V25" s="14">
        <f>AVERAGE('Res Gas'!F54/100/$P$2*$M25/100,'Res Gas'!L54/100/$P$2*$M25/100,'Res Gas'!R54/100/$P$2*$M25/100,'Res Gas'!U54/100/$P$2*$M25/100,'Res Gas'!X54/100/$P$2*$M25/100)</f>
        <v>11.901037538556253</v>
      </c>
      <c r="W25" s="14">
        <f>AVERAGE('Com Gas'!C39*$N25/100,'Com Gas'!F39*$N25/100,'Com Gas'!I39*$N25/100,'Com Gas'!L39*$N25/100,'Com Gas'!X39*$N25/100)</f>
        <v>10.238899734472851</v>
      </c>
      <c r="Y25" s="14">
        <f>'Res Gas'!N54/100/$P$2*$M25/100</f>
        <v>12.085008622051827</v>
      </c>
      <c r="Z25" s="14">
        <f>'Com Gas'!T39*$N25/100</f>
        <v>9.6134121434788593</v>
      </c>
      <c r="AA25" s="14">
        <f>'Res Gas'!H54/100/$P$2*$M25/100</f>
        <v>10.564410583619944</v>
      </c>
      <c r="AB25" s="14">
        <f>'Com Gas'!Q39*$N25/100</f>
        <v>9.0625428253676201</v>
      </c>
      <c r="AC25" s="14">
        <f>'Res Gas'!B54/100/$P$2*$M25/100</f>
        <v>11.725725766292582</v>
      </c>
      <c r="AD25" s="14">
        <f>'Com Gas'!N39*$N25/100</f>
        <v>11.096821161065714</v>
      </c>
      <c r="AE25" s="14">
        <f>AVERAGE('Res Gas'!E54/100/$P$2*$M25/100,'Res Gas'!K54/100/$P$2*$M25/100,'Res Gas'!Q54/100/$P$2*$M25/100,'Res Gas'!T54/100/$P$2*$M25/100,'Res Gas'!W54/100/$P$2*$M25/100)</f>
        <v>11.901037538556253</v>
      </c>
      <c r="AF25" s="14">
        <f>AVERAGE('Com Gas'!B39*$N25/100,'Com Gas'!E39*$N25/100,'Com Gas'!H39*$N25/100,'Com Gas'!K39*$N25/100,'Com Gas'!W39*$N25/100)</f>
        <v>10.238899734472851</v>
      </c>
      <c r="AH25" s="14">
        <f>'Res Gas'!P54/100/$P$2*$M25/100</f>
        <v>12.085008622051827</v>
      </c>
      <c r="AI25" s="14">
        <f>'Com Gas'!V39*$N25/100</f>
        <v>9.6134121434788593</v>
      </c>
      <c r="AJ25" s="14">
        <f>'Res Gas'!J54/100/$P$2*$M25/100</f>
        <v>10.564410583619944</v>
      </c>
      <c r="AK25" s="14">
        <f>'Com Gas'!S39*$N25/100</f>
        <v>9.0625428253676201</v>
      </c>
      <c r="AL25" s="14">
        <f>'Res Gas'!D54/100/$P$2*$M25/100</f>
        <v>11.725725766292582</v>
      </c>
      <c r="AM25" s="14">
        <f>'Com Gas'!P39*$N25/100</f>
        <v>11.096821161065714</v>
      </c>
      <c r="AN25" s="14">
        <f>AVERAGE('Res Gas'!G54/100/$P$2*$M25/100,'Res Gas'!M54/100/$P$2*$M25/100,'Res Gas'!S54/100/$P$2*$M25/100,'Res Gas'!V54/100/$P$2*$M25/100,'Res Gas'!Y54/100/$P$2*$M25/100)</f>
        <v>11.901037538556253</v>
      </c>
      <c r="AO25" s="14">
        <f>AVERAGE('Com Gas'!D39*$N25/100,'Com Gas'!G39*$N25/100,'Com Gas'!J39*$N25/100,'Com Gas'!M39*$N25/100,'Com Gas'!Y39*$N25/100)</f>
        <v>10.238899734472851</v>
      </c>
    </row>
    <row r="26" spans="2:41" x14ac:dyDescent="0.25">
      <c r="B26" s="70">
        <v>2008</v>
      </c>
      <c r="C26" s="67">
        <v>324.69277</v>
      </c>
      <c r="D26" s="67">
        <v>155.22169</v>
      </c>
      <c r="E26" s="67">
        <v>2532.6992</v>
      </c>
      <c r="F26" s="67">
        <v>886.23068999999998</v>
      </c>
      <c r="G26" s="67">
        <v>2066.8220000000001</v>
      </c>
      <c r="H26" s="67">
        <v>884.63192000000004</v>
      </c>
      <c r="I26" s="67">
        <v>92.882479000000004</v>
      </c>
      <c r="J26" s="67">
        <v>30.268228000000001</v>
      </c>
      <c r="K26" s="67"/>
      <c r="L26" s="70">
        <v>2008</v>
      </c>
      <c r="M26" s="14">
        <v>282.54950037720806</v>
      </c>
      <c r="N26" s="14">
        <v>91.656258383567391</v>
      </c>
      <c r="O26" s="14"/>
      <c r="P26" s="14">
        <f>'Res Gas'!O55/100/$P$2*$M26/100</f>
        <v>13.262150733064265</v>
      </c>
      <c r="Q26" s="14">
        <f>'Com Gas'!U40*$N26/100</f>
        <v>10.821639674276989</v>
      </c>
      <c r="R26" s="14">
        <f>'Res Gas'!I55/100/$P$2*$M26/100</f>
        <v>11.953014263639027</v>
      </c>
      <c r="S26" s="14">
        <f>'Com Gas'!R40*$N26/100</f>
        <v>11.077922020451899</v>
      </c>
      <c r="T26" s="14">
        <f>'Res Gas'!C55/100/$P$2*$M26/100</f>
        <v>12.580247864157977</v>
      </c>
      <c r="U26" s="14">
        <f>'Com Gas'!O40*$N26/100</f>
        <v>11.90357715732285</v>
      </c>
      <c r="V26" s="14">
        <f>AVERAGE('Res Gas'!F55/100/$P$2*$M26/100,'Res Gas'!L55/100/$P$2*$M26/100,'Res Gas'!R55/100/$P$2*$M26/100,'Res Gas'!U55/100/$P$2*$M26/100,'Res Gas'!X55/100/$P$2*$M26/100)</f>
        <v>13.527710585330135</v>
      </c>
      <c r="W26" s="14">
        <f>AVERAGE('Com Gas'!C40*$N26/100,'Com Gas'!F40*$N26/100,'Com Gas'!I40*$N26/100,'Com Gas'!L40*$N26/100,'Com Gas'!X40*$N26/100)</f>
        <v>11.684108077947119</v>
      </c>
      <c r="Y26" s="14">
        <f>'Res Gas'!N55/100/$P$2*$M26/100</f>
        <v>13.262150733064265</v>
      </c>
      <c r="Z26" s="14">
        <f>'Com Gas'!T40*$N26/100</f>
        <v>10.821639674276989</v>
      </c>
      <c r="AA26" s="14">
        <f>'Res Gas'!H55/100/$P$2*$M26/100</f>
        <v>11.953014263639027</v>
      </c>
      <c r="AB26" s="14">
        <f>'Com Gas'!Q40*$N26/100</f>
        <v>11.077922020451899</v>
      </c>
      <c r="AC26" s="14">
        <f>'Res Gas'!B55/100/$P$2*$M26/100</f>
        <v>12.580247864157977</v>
      </c>
      <c r="AD26" s="14">
        <f>'Com Gas'!N40*$N26/100</f>
        <v>11.90357715732285</v>
      </c>
      <c r="AE26" s="14">
        <f>AVERAGE('Res Gas'!E55/100/$P$2*$M26/100,'Res Gas'!K55/100/$P$2*$M26/100,'Res Gas'!Q55/100/$P$2*$M26/100,'Res Gas'!T55/100/$P$2*$M26/100,'Res Gas'!W55/100/$P$2*$M26/100)</f>
        <v>13.527710585330135</v>
      </c>
      <c r="AF26" s="14">
        <f>AVERAGE('Com Gas'!B40*$N26/100,'Com Gas'!E40*$N26/100,'Com Gas'!H40*$N26/100,'Com Gas'!K40*$N26/100,'Com Gas'!W40*$N26/100)</f>
        <v>11.684108077947119</v>
      </c>
      <c r="AH26" s="14">
        <f>'Res Gas'!P55/100/$P$2*$M26/100</f>
        <v>13.262150733064265</v>
      </c>
      <c r="AI26" s="14">
        <f>'Com Gas'!V40*$N26/100</f>
        <v>10.821639674276989</v>
      </c>
      <c r="AJ26" s="14">
        <f>'Res Gas'!J55/100/$P$2*$M26/100</f>
        <v>11.953014263639027</v>
      </c>
      <c r="AK26" s="14">
        <f>'Com Gas'!S40*$N26/100</f>
        <v>11.077922020451899</v>
      </c>
      <c r="AL26" s="14">
        <f>'Res Gas'!D55/100/$P$2*$M26/100</f>
        <v>12.580247864157977</v>
      </c>
      <c r="AM26" s="14">
        <f>'Com Gas'!P40*$N26/100</f>
        <v>11.90357715732285</v>
      </c>
      <c r="AN26" s="14">
        <f>AVERAGE('Res Gas'!G55/100/$P$2*$M26/100,'Res Gas'!M55/100/$P$2*$M26/100,'Res Gas'!S55/100/$P$2*$M26/100,'Res Gas'!V55/100/$P$2*$M26/100,'Res Gas'!Y55/100/$P$2*$M26/100)</f>
        <v>13.527710585330135</v>
      </c>
      <c r="AO26" s="14">
        <f>AVERAGE('Com Gas'!D40*$N26/100,'Com Gas'!G40*$N26/100,'Com Gas'!J40*$N26/100,'Com Gas'!M40*$N26/100,'Com Gas'!Y40*$N26/100)</f>
        <v>11.684108077947119</v>
      </c>
    </row>
    <row r="27" spans="2:41" x14ac:dyDescent="0.25">
      <c r="B27" s="70">
        <v>2009</v>
      </c>
      <c r="C27" s="67">
        <v>308.73401000000001</v>
      </c>
      <c r="D27" s="67">
        <v>149.92446000000001</v>
      </c>
      <c r="E27" s="67">
        <v>2492.0958000000001</v>
      </c>
      <c r="F27" s="67">
        <v>887.60143000000005</v>
      </c>
      <c r="G27" s="67">
        <v>2053.1552000000001</v>
      </c>
      <c r="H27" s="67">
        <v>865.94316000000003</v>
      </c>
      <c r="I27" s="67">
        <v>94.857782999999998</v>
      </c>
      <c r="J27" s="67">
        <v>32.903193000000002</v>
      </c>
      <c r="K27" s="67"/>
      <c r="L27" s="70">
        <v>2009</v>
      </c>
      <c r="M27" s="14">
        <v>284.68463837843223</v>
      </c>
      <c r="N27" s="14">
        <v>92.348875995927401</v>
      </c>
      <c r="O27" s="14"/>
      <c r="P27" s="14">
        <f>'Res Gas'!O56/100/$P$2*$M27/100</f>
        <v>9.8287907994212773</v>
      </c>
      <c r="Q27" s="14">
        <f>'Com Gas'!U41*$N27/100</f>
        <v>6.7188776731802751</v>
      </c>
      <c r="R27" s="14">
        <f>'Res Gas'!I56/100/$P$2*$M27/100</f>
        <v>8.4129885250333469</v>
      </c>
      <c r="S27" s="14">
        <f>'Com Gas'!R41*$N27/100</f>
        <v>6.9120158600587605</v>
      </c>
      <c r="T27" s="14">
        <f>'Res Gas'!C56/100/$P$2*$M27/100</f>
        <v>9.713607447589828</v>
      </c>
      <c r="U27" s="14">
        <f>'Com Gas'!O41*$N27/100</f>
        <v>8.4609039937851342</v>
      </c>
      <c r="V27" s="14">
        <f>AVERAGE('Res Gas'!F56/100/$P$2*$M27/100,'Res Gas'!L56/100/$P$2*$M27/100,'Res Gas'!R56/100/$P$2*$M27/100,'Res Gas'!U56/100/$P$2*$M27/100,'Res Gas'!X56/100/$P$2*$M27/100)</f>
        <v>9.6160087974122828</v>
      </c>
      <c r="W27" s="14">
        <f>AVERAGE('Com Gas'!C41*$N27/100,'Com Gas'!F41*$N27/100,'Com Gas'!I41*$N27/100,'Com Gas'!L41*$N27/100,'Com Gas'!X41*$N27/100)</f>
        <v>7.9103784644326254</v>
      </c>
      <c r="Y27" s="14">
        <f>'Res Gas'!N56/100/$P$2*$M27/100</f>
        <v>9.8287907994212773</v>
      </c>
      <c r="Z27" s="14">
        <f>'Com Gas'!T41*$N27/100</f>
        <v>6.7188776731802751</v>
      </c>
      <c r="AA27" s="14">
        <f>'Res Gas'!H56/100/$P$2*$M27/100</f>
        <v>8.4129885250333469</v>
      </c>
      <c r="AB27" s="14">
        <f>'Com Gas'!Q41*$N27/100</f>
        <v>6.9120158600587605</v>
      </c>
      <c r="AC27" s="14">
        <f>'Res Gas'!B56/100/$P$2*$M27/100</f>
        <v>9.713607447589828</v>
      </c>
      <c r="AD27" s="14">
        <f>'Com Gas'!N41*$N27/100</f>
        <v>8.4609039937851342</v>
      </c>
      <c r="AE27" s="14">
        <f>AVERAGE('Res Gas'!E56/100/$P$2*$M27/100,'Res Gas'!K56/100/$P$2*$M27/100,'Res Gas'!Q56/100/$P$2*$M27/100,'Res Gas'!T56/100/$P$2*$M27/100,'Res Gas'!W56/100/$P$2*$M27/100)</f>
        <v>9.6160087974122828</v>
      </c>
      <c r="AF27" s="14">
        <f>AVERAGE('Com Gas'!B41*$N27/100,'Com Gas'!E41*$N27/100,'Com Gas'!H41*$N27/100,'Com Gas'!K41*$N27/100,'Com Gas'!W41*$N27/100)</f>
        <v>7.9103784644326254</v>
      </c>
      <c r="AH27" s="14">
        <f>'Res Gas'!P56/100/$P$2*$M27/100</f>
        <v>9.8287907994212773</v>
      </c>
      <c r="AI27" s="14">
        <f>'Com Gas'!V41*$N27/100</f>
        <v>6.7188776731802751</v>
      </c>
      <c r="AJ27" s="14">
        <f>'Res Gas'!J56/100/$P$2*$M27/100</f>
        <v>8.4129885250333469</v>
      </c>
      <c r="AK27" s="14">
        <f>'Com Gas'!S41*$N27/100</f>
        <v>6.9120158600587605</v>
      </c>
      <c r="AL27" s="14">
        <f>'Res Gas'!D56/100/$P$2*$M27/100</f>
        <v>9.713607447589828</v>
      </c>
      <c r="AM27" s="14">
        <f>'Com Gas'!P41*$N27/100</f>
        <v>8.4609039937851342</v>
      </c>
      <c r="AN27" s="14">
        <f>AVERAGE('Res Gas'!G56/100/$P$2*$M27/100,'Res Gas'!M56/100/$P$2*$M27/100,'Res Gas'!S56/100/$P$2*$M27/100,'Res Gas'!V56/100/$P$2*$M27/100,'Res Gas'!Y56/100/$P$2*$M27/100)</f>
        <v>9.6160087974122828</v>
      </c>
      <c r="AO27" s="14">
        <f>AVERAGE('Com Gas'!D41*$N27/100,'Com Gas'!G41*$N27/100,'Com Gas'!J41*$N27/100,'Com Gas'!M41*$N27/100,'Com Gas'!Y41*$N27/100)</f>
        <v>7.9103784644326254</v>
      </c>
    </row>
    <row r="28" spans="2:41" x14ac:dyDescent="0.25">
      <c r="B28" s="70">
        <v>2010</v>
      </c>
      <c r="C28" s="67">
        <v>337.88182</v>
      </c>
      <c r="D28" s="67">
        <v>163.45974000000001</v>
      </c>
      <c r="E28" s="67">
        <v>2585.7743999999998</v>
      </c>
      <c r="F28" s="67">
        <v>920.76323000000002</v>
      </c>
      <c r="G28" s="67">
        <v>2065.9023999999999</v>
      </c>
      <c r="H28" s="67">
        <v>873.86695999999995</v>
      </c>
      <c r="I28" s="67">
        <v>98.700778</v>
      </c>
      <c r="J28" s="67">
        <v>31.191908000000002</v>
      </c>
      <c r="K28" s="67"/>
      <c r="L28" s="70">
        <v>2010</v>
      </c>
      <c r="M28" s="14">
        <v>288.14997224317824</v>
      </c>
      <c r="N28" s="14">
        <v>93.472995966652746</v>
      </c>
      <c r="O28" s="14"/>
      <c r="P28" s="14">
        <f>'Res Gas'!O57/100/$P$2*$M28/100</f>
        <v>10.587344223684664</v>
      </c>
      <c r="Q28" s="14">
        <f>'Com Gas'!U42*$N28/100</f>
        <v>7.2743752326966469</v>
      </c>
      <c r="R28" s="14">
        <f>'Res Gas'!I57/100/$P$2*$M28/100</f>
        <v>9.1335657752520891</v>
      </c>
      <c r="S28" s="14">
        <f>'Com Gas'!R42*$N28/100</f>
        <v>7.7299213888077825</v>
      </c>
      <c r="T28" s="14">
        <f>'Res Gas'!C57/100/$P$2*$M28/100</f>
        <v>9.9035782695081291</v>
      </c>
      <c r="U28" s="14">
        <f>'Com Gas'!O42*$N28/100</f>
        <v>8.6028304098531834</v>
      </c>
      <c r="V28" s="14">
        <f>AVERAGE('Res Gas'!F57/100/$P$2*$M28/100,'Res Gas'!L57/100/$P$2*$M28/100,'Res Gas'!R57/100/$P$2*$M28/100,'Res Gas'!U57/100/$P$2*$M28/100,'Res Gas'!X57/100/$P$2*$M28/100)</f>
        <v>10.570168195946099</v>
      </c>
      <c r="W28" s="14">
        <f>AVERAGE('Com Gas'!C42*$N28/100,'Com Gas'!F42*$N28/100,'Com Gas'!I42*$N28/100,'Com Gas'!L42*$N28/100,'Com Gas'!X42*$N28/100)</f>
        <v>8.7027331926918841</v>
      </c>
      <c r="Y28" s="14">
        <f>'Res Gas'!N57/100/$P$2*$M28/100</f>
        <v>10.587344223684664</v>
      </c>
      <c r="Z28" s="14">
        <f>'Com Gas'!T42*$N28/100</f>
        <v>7.2743752326966469</v>
      </c>
      <c r="AA28" s="14">
        <f>'Res Gas'!H57/100/$P$2*$M28/100</f>
        <v>9.1335657752520891</v>
      </c>
      <c r="AB28" s="14">
        <f>'Com Gas'!Q42*$N28/100</f>
        <v>7.7299213888077825</v>
      </c>
      <c r="AC28" s="14">
        <f>'Res Gas'!B57/100/$P$2*$M28/100</f>
        <v>9.9035782695081291</v>
      </c>
      <c r="AD28" s="14">
        <f>'Com Gas'!N42*$N28/100</f>
        <v>8.6028304098531834</v>
      </c>
      <c r="AE28" s="14">
        <f>AVERAGE('Res Gas'!E57/100/$P$2*$M28/100,'Res Gas'!K57/100/$P$2*$M28/100,'Res Gas'!Q57/100/$P$2*$M28/100,'Res Gas'!T57/100/$P$2*$M28/100,'Res Gas'!W57/100/$P$2*$M28/100)</f>
        <v>10.570168195946099</v>
      </c>
      <c r="AF28" s="14">
        <f>AVERAGE('Com Gas'!B42*$N28/100,'Com Gas'!E42*$N28/100,'Com Gas'!H42*$N28/100,'Com Gas'!K42*$N28/100,'Com Gas'!W42*$N28/100)</f>
        <v>8.7027331926918841</v>
      </c>
      <c r="AH28" s="14">
        <f>'Res Gas'!P57/100/$P$2*$M28/100</f>
        <v>10.587344223684664</v>
      </c>
      <c r="AI28" s="14">
        <f>'Com Gas'!V42*$N28/100</f>
        <v>7.2743752326966469</v>
      </c>
      <c r="AJ28" s="14">
        <f>'Res Gas'!J57/100/$P$2*$M28/100</f>
        <v>9.1335657752520891</v>
      </c>
      <c r="AK28" s="14">
        <f>'Com Gas'!S42*$N28/100</f>
        <v>7.7299213888077825</v>
      </c>
      <c r="AL28" s="14">
        <f>'Res Gas'!D57/100/$P$2*$M28/100</f>
        <v>9.9035782695081291</v>
      </c>
      <c r="AM28" s="14">
        <f>'Com Gas'!P42*$N28/100</f>
        <v>8.6028304098531834</v>
      </c>
      <c r="AN28" s="14">
        <f>AVERAGE('Res Gas'!G57/100/$P$2*$M28/100,'Res Gas'!M57/100/$P$2*$M28/100,'Res Gas'!S57/100/$P$2*$M28/100,'Res Gas'!V57/100/$P$2*$M28/100,'Res Gas'!Y57/100/$P$2*$M28/100)</f>
        <v>10.570168195946099</v>
      </c>
      <c r="AO28" s="14">
        <f>AVERAGE('Com Gas'!D42*$N28/100,'Com Gas'!G42*$N28/100,'Com Gas'!J42*$N28/100,'Com Gas'!M42*$N28/100,'Com Gas'!Y42*$N28/100)</f>
        <v>8.7027331926918841</v>
      </c>
    </row>
    <row r="29" spans="2:41" x14ac:dyDescent="0.25">
      <c r="B29" s="70">
        <v>2011</v>
      </c>
      <c r="C29" s="67">
        <v>326.91050999999999</v>
      </c>
      <c r="D29" s="67">
        <v>156.33654000000001</v>
      </c>
      <c r="E29" s="67">
        <v>2620.1109000000001</v>
      </c>
      <c r="F29" s="67">
        <v>935.49059999999997</v>
      </c>
      <c r="G29" s="67">
        <v>2137.4389999999999</v>
      </c>
      <c r="H29" s="67">
        <v>888.92292999999995</v>
      </c>
      <c r="I29" s="67">
        <v>100.59677000000001</v>
      </c>
      <c r="J29" s="67">
        <v>31.8066</v>
      </c>
      <c r="K29" s="67"/>
      <c r="L29" s="70">
        <v>2011</v>
      </c>
      <c r="M29" s="14">
        <v>294.1006078032255</v>
      </c>
      <c r="N29" s="14">
        <v>95.40332318262729</v>
      </c>
      <c r="O29" s="14"/>
      <c r="P29" s="14">
        <f>'Res Gas'!O58/100/$P$2*$M29/100</f>
        <v>10.305078776509992</v>
      </c>
      <c r="Q29" s="14">
        <f>'Com Gas'!U43*$N29/100</f>
        <v>6.8619404704226667</v>
      </c>
      <c r="R29" s="14">
        <f>'Res Gas'!I58/100/$P$2*$M29/100</f>
        <v>9.0403444585161346</v>
      </c>
      <c r="S29" s="14">
        <f>'Com Gas'!R43*$N29/100</f>
        <v>7.699176752465787</v>
      </c>
      <c r="T29" s="14">
        <f>'Res Gas'!C58/100/$P$2*$M29/100</f>
        <v>10.086844990573304</v>
      </c>
      <c r="U29" s="14">
        <f>'Com Gas'!O43*$N29/100</f>
        <v>8.7395842565836954</v>
      </c>
      <c r="V29" s="14">
        <f>AVERAGE('Res Gas'!F58/100/$P$2*$M29/100,'Res Gas'!L58/100/$P$2*$M29/100,'Res Gas'!R58/100/$P$2*$M29/100,'Res Gas'!U58/100/$P$2*$M29/100,'Res Gas'!X58/100/$P$2*$M29/100)</f>
        <v>10.698680596356134</v>
      </c>
      <c r="W29" s="14">
        <f>AVERAGE('Com Gas'!C43*$N29/100,'Com Gas'!F43*$N29/100,'Com Gas'!I43*$N29/100,'Com Gas'!L43*$N29/100,'Com Gas'!X43*$N29/100)</f>
        <v>8.7742605773412841</v>
      </c>
      <c r="Y29" s="14">
        <f>'Res Gas'!N58/100/$P$2*$M29/100</f>
        <v>10.305078776509992</v>
      </c>
      <c r="Z29" s="14">
        <f>'Com Gas'!T43*$N29/100</f>
        <v>6.8619404704226667</v>
      </c>
      <c r="AA29" s="14">
        <f>'Res Gas'!H58/100/$P$2*$M29/100</f>
        <v>9.0403444585161346</v>
      </c>
      <c r="AB29" s="14">
        <f>'Com Gas'!Q43*$N29/100</f>
        <v>7.699176752465787</v>
      </c>
      <c r="AC29" s="14">
        <f>'Res Gas'!B58/100/$P$2*$M29/100</f>
        <v>10.086844990573304</v>
      </c>
      <c r="AD29" s="14">
        <f>'Com Gas'!N43*$N29/100</f>
        <v>8.7395842565836954</v>
      </c>
      <c r="AE29" s="14">
        <f>AVERAGE('Res Gas'!E58/100/$P$2*$M29/100,'Res Gas'!K58/100/$P$2*$M29/100,'Res Gas'!Q58/100/$P$2*$M29/100,'Res Gas'!T58/100/$P$2*$M29/100,'Res Gas'!W58/100/$P$2*$M29/100)</f>
        <v>10.698680596356134</v>
      </c>
      <c r="AF29" s="14">
        <f>AVERAGE('Com Gas'!B43*$N29/100,'Com Gas'!E43*$N29/100,'Com Gas'!H43*$N29/100,'Com Gas'!K43*$N29/100,'Com Gas'!W43*$N29/100)</f>
        <v>8.7742605773412841</v>
      </c>
      <c r="AH29" s="14">
        <f>'Res Gas'!P58/100/$P$2*$M29/100</f>
        <v>10.305078776509992</v>
      </c>
      <c r="AI29" s="14">
        <f>'Com Gas'!V43*$N29/100</f>
        <v>6.8619404704226667</v>
      </c>
      <c r="AJ29" s="14">
        <f>'Res Gas'!J58/100/$P$2*$M29/100</f>
        <v>9.0403444585161346</v>
      </c>
      <c r="AK29" s="14">
        <f>'Com Gas'!S43*$N29/100</f>
        <v>7.699176752465787</v>
      </c>
      <c r="AL29" s="14">
        <f>'Res Gas'!D58/100/$P$2*$M29/100</f>
        <v>10.086844990573304</v>
      </c>
      <c r="AM29" s="14">
        <f>'Com Gas'!P43*$N29/100</f>
        <v>8.7395842565836954</v>
      </c>
      <c r="AN29" s="14">
        <f>AVERAGE('Res Gas'!G58/100/$P$2*$M29/100,'Res Gas'!M58/100/$P$2*$M29/100,'Res Gas'!S58/100/$P$2*$M29/100,'Res Gas'!V58/100/$P$2*$M29/100,'Res Gas'!Y58/100/$P$2*$M29/100)</f>
        <v>10.698680596356134</v>
      </c>
      <c r="AO29" s="14">
        <f>AVERAGE('Com Gas'!D43*$N29/100,'Com Gas'!G43*$N29/100,'Com Gas'!J43*$N29/100,'Com Gas'!M43*$N29/100,'Com Gas'!Y43*$N29/100)</f>
        <v>8.7742605773412841</v>
      </c>
    </row>
    <row r="30" spans="2:41" x14ac:dyDescent="0.25">
      <c r="B30" s="70">
        <v>2012</v>
      </c>
      <c r="C30" s="67">
        <v>311.14353999999997</v>
      </c>
      <c r="D30" s="67">
        <v>155.82277999999999</v>
      </c>
      <c r="E30" s="67">
        <v>2436.4539</v>
      </c>
      <c r="F30" s="67">
        <v>945.52957000000004</v>
      </c>
      <c r="G30" s="67">
        <v>2012.8056999999999</v>
      </c>
      <c r="H30" s="67">
        <v>881.78795000000002</v>
      </c>
      <c r="I30" s="67">
        <v>93.704398999999995</v>
      </c>
      <c r="J30" s="67">
        <v>29.70335</v>
      </c>
      <c r="K30" s="67"/>
      <c r="L30" s="70">
        <v>2012</v>
      </c>
      <c r="M30" s="14">
        <v>299.38579135410589</v>
      </c>
      <c r="N30" s="14">
        <v>97.11778436021693</v>
      </c>
      <c r="O30" s="14"/>
      <c r="P30" s="14">
        <f>'Res Gas'!O59/100/$P$2*$M30/100</f>
        <v>11.796385129382925</v>
      </c>
      <c r="Q30" s="14">
        <f>'Com Gas'!U44*$N30/100</f>
        <v>8.3583481834976503</v>
      </c>
      <c r="R30" s="14">
        <f>'Res Gas'!I59/100/$P$2*$M30/100</f>
        <v>9.8904940022393077</v>
      </c>
      <c r="S30" s="14">
        <f>'Com Gas'!R44*$N30/100</f>
        <v>8.4303376933193928</v>
      </c>
      <c r="T30" s="14">
        <f>'Res Gas'!C59/100/$P$2*$M30/100</f>
        <v>11.440912671566739</v>
      </c>
      <c r="U30" s="14">
        <f>'Com Gas'!O44*$N30/100</f>
        <v>10.10876639448945</v>
      </c>
      <c r="V30" s="14">
        <f>AVERAGE('Res Gas'!F59/100/$P$2*$M30/100,'Res Gas'!L59/100/$P$2*$M30/100,'Res Gas'!R59/100/$P$2*$M30/100,'Res Gas'!U59/100/$P$2*$M30/100,'Res Gas'!X59/100/$P$2*$M30/100)</f>
        <v>11.675253757737979</v>
      </c>
      <c r="W30" s="14">
        <f>AVERAGE('Com Gas'!C44*$N30/100,'Com Gas'!F44*$N30/100,'Com Gas'!I44*$N30/100,'Com Gas'!L44*$N30/100,'Com Gas'!X44*$N30/100)</f>
        <v>9.3181977796305162</v>
      </c>
      <c r="Y30" s="14">
        <f>'Res Gas'!N59/100/$P$2*$M30/100</f>
        <v>11.796385129382925</v>
      </c>
      <c r="Z30" s="14">
        <f>'Com Gas'!T44*$N30/100</f>
        <v>8.3583481834976503</v>
      </c>
      <c r="AA30" s="14">
        <f>'Res Gas'!H59/100/$P$2*$M30/100</f>
        <v>9.8904940022393077</v>
      </c>
      <c r="AB30" s="14">
        <f>'Com Gas'!Q44*$N30/100</f>
        <v>8.4303376933193928</v>
      </c>
      <c r="AC30" s="14">
        <f>'Res Gas'!B59/100/$P$2*$M30/100</f>
        <v>11.440912671566739</v>
      </c>
      <c r="AD30" s="14">
        <f>'Com Gas'!N44*$N30/100</f>
        <v>10.10876639448945</v>
      </c>
      <c r="AE30" s="14">
        <f>AVERAGE('Res Gas'!E59/100/$P$2*$M30/100,'Res Gas'!K59/100/$P$2*$M30/100,'Res Gas'!Q59/100/$P$2*$M30/100,'Res Gas'!T59/100/$P$2*$M30/100,'Res Gas'!W59/100/$P$2*$M30/100)</f>
        <v>11.675253757737979</v>
      </c>
      <c r="AF30" s="14">
        <f>AVERAGE('Com Gas'!B44*$N30/100,'Com Gas'!E44*$N30/100,'Com Gas'!H44*$N30/100,'Com Gas'!K44*$N30/100,'Com Gas'!W44*$N30/100)</f>
        <v>9.3181977796305162</v>
      </c>
      <c r="AH30" s="14">
        <f>'Res Gas'!P59/100/$P$2*$M30/100</f>
        <v>11.796385129382925</v>
      </c>
      <c r="AI30" s="14">
        <f>'Com Gas'!V44*$N30/100</f>
        <v>8.3583481834976503</v>
      </c>
      <c r="AJ30" s="14">
        <f>'Res Gas'!J59/100/$P$2*$M30/100</f>
        <v>9.8904940022393077</v>
      </c>
      <c r="AK30" s="14">
        <f>'Com Gas'!S44*$N30/100</f>
        <v>8.4303376933193928</v>
      </c>
      <c r="AL30" s="14">
        <f>'Res Gas'!D59/100/$P$2*$M30/100</f>
        <v>11.440912671566739</v>
      </c>
      <c r="AM30" s="14">
        <f>'Com Gas'!P44*$N30/100</f>
        <v>10.10876639448945</v>
      </c>
      <c r="AN30" s="14">
        <f>AVERAGE('Res Gas'!G59/100/$P$2*$M30/100,'Res Gas'!M59/100/$P$2*$M30/100,'Res Gas'!S59/100/$P$2*$M30/100,'Res Gas'!V59/100/$P$2*$M30/100,'Res Gas'!Y59/100/$P$2*$M30/100)</f>
        <v>11.675253757737979</v>
      </c>
      <c r="AO30" s="14">
        <f>AVERAGE('Com Gas'!D44*$N30/100,'Com Gas'!G44*$N30/100,'Com Gas'!J44*$N30/100,'Com Gas'!M44*$N30/100,'Com Gas'!Y44*$N30/100)</f>
        <v>9.3181977796305162</v>
      </c>
    </row>
    <row r="31" spans="2:41" x14ac:dyDescent="0.25">
      <c r="B31" s="70">
        <v>2013</v>
      </c>
      <c r="C31" s="67">
        <v>300.06035000000003</v>
      </c>
      <c r="D31" s="67">
        <v>149.37463</v>
      </c>
      <c r="E31" s="67">
        <v>2474.8422</v>
      </c>
      <c r="F31" s="67">
        <v>918.48974999999996</v>
      </c>
      <c r="G31" s="67">
        <v>1992.0112999999999</v>
      </c>
      <c r="H31" s="67">
        <v>865.98338000000001</v>
      </c>
      <c r="I31" s="67">
        <v>94.006094000000004</v>
      </c>
      <c r="J31" s="67">
        <v>28.866212000000001</v>
      </c>
      <c r="K31" s="67"/>
      <c r="L31" s="70">
        <v>2013</v>
      </c>
      <c r="M31" s="14">
        <v>303.8418288186981</v>
      </c>
      <c r="N31" s="14">
        <v>98.563278762706659</v>
      </c>
      <c r="O31" s="14"/>
      <c r="P31" s="14">
        <f>'Res Gas'!O60/100/$P$2*$M31/100</f>
        <v>13.297519103195654</v>
      </c>
      <c r="Q31" s="14">
        <f>'Com Gas'!U45*$N31/100</f>
        <v>9.8762843771983473</v>
      </c>
      <c r="R31" s="14">
        <f>'Res Gas'!I60/100/$P$2*$M31/100</f>
        <v>10.735627481823517</v>
      </c>
      <c r="S31" s="14">
        <f>'Com Gas'!R45*$N31/100</f>
        <v>9.1574390895784479</v>
      </c>
      <c r="T31" s="14">
        <f>'Res Gas'!C60/100/$P$2*$M31/100</f>
        <v>12.801454673228088</v>
      </c>
      <c r="U31" s="14">
        <f>'Com Gas'!O45*$N31/100</f>
        <v>11.489391771273125</v>
      </c>
      <c r="V31" s="14">
        <f>AVERAGE('Res Gas'!F60/100/$P$2*$M31/100,'Res Gas'!L60/100/$P$2*$M31/100,'Res Gas'!R60/100/$P$2*$M31/100,'Res Gas'!U60/100/$P$2*$M31/100,'Res Gas'!X60/100/$P$2*$M31/100)</f>
        <v>12.64501181094305</v>
      </c>
      <c r="W31" s="14">
        <f>AVERAGE('Com Gas'!C45*$N31/100,'Com Gas'!F45*$N31/100,'Com Gas'!I45*$N31/100,'Com Gas'!L45*$N31/100,'Com Gas'!X45*$N31/100)</f>
        <v>9.8488961318146089</v>
      </c>
      <c r="Y31" s="14">
        <f>'Res Gas'!N60/100/$P$2*$M31/100</f>
        <v>13.297519103195654</v>
      </c>
      <c r="Z31" s="14">
        <f>'Com Gas'!T45*$N31/100</f>
        <v>9.8762843771983473</v>
      </c>
      <c r="AA31" s="14">
        <f>'Res Gas'!H60/100/$P$2*$M31/100</f>
        <v>10.735627481823517</v>
      </c>
      <c r="AB31" s="14">
        <f>'Com Gas'!Q45*$N31/100</f>
        <v>9.1574390895784479</v>
      </c>
      <c r="AC31" s="14">
        <f>'Res Gas'!B60/100/$P$2*$M31/100</f>
        <v>12.801454673228088</v>
      </c>
      <c r="AD31" s="14">
        <f>'Com Gas'!N45*$N31/100</f>
        <v>11.489391771273125</v>
      </c>
      <c r="AE31" s="14">
        <f>AVERAGE('Res Gas'!E60/100/$P$2*$M31/100,'Res Gas'!K60/100/$P$2*$M31/100,'Res Gas'!Q60/100/$P$2*$M31/100,'Res Gas'!T60/100/$P$2*$M31/100,'Res Gas'!W60/100/$P$2*$M31/100)</f>
        <v>12.64501181094305</v>
      </c>
      <c r="AF31" s="14">
        <f>AVERAGE('Com Gas'!B45*$N31/100,'Com Gas'!E45*$N31/100,'Com Gas'!H45*$N31/100,'Com Gas'!K45*$N31/100,'Com Gas'!W45*$N31/100)</f>
        <v>9.8488961318146089</v>
      </c>
      <c r="AH31" s="14">
        <f>'Res Gas'!P60/100/$P$2*$M31/100</f>
        <v>13.297519103195654</v>
      </c>
      <c r="AI31" s="14">
        <f>'Com Gas'!V45*$N31/100</f>
        <v>9.8762843771983473</v>
      </c>
      <c r="AJ31" s="14">
        <f>'Res Gas'!J60/100/$P$2*$M31/100</f>
        <v>10.735627481823517</v>
      </c>
      <c r="AK31" s="14">
        <f>'Com Gas'!S45*$N31/100</f>
        <v>9.1574390895784479</v>
      </c>
      <c r="AL31" s="14">
        <f>'Res Gas'!D60/100/$P$2*$M31/100</f>
        <v>12.801454673228088</v>
      </c>
      <c r="AM31" s="14">
        <f>'Com Gas'!P45*$N31/100</f>
        <v>11.489391771273125</v>
      </c>
      <c r="AN31" s="14">
        <f>AVERAGE('Res Gas'!G60/100/$P$2*$M31/100,'Res Gas'!M60/100/$P$2*$M31/100,'Res Gas'!S60/100/$P$2*$M31/100,'Res Gas'!V60/100/$P$2*$M31/100,'Res Gas'!Y60/100/$P$2*$M31/100)</f>
        <v>12.64501181094305</v>
      </c>
      <c r="AO31" s="14">
        <f>AVERAGE('Com Gas'!D45*$N31/100,'Com Gas'!G45*$N31/100,'Com Gas'!J45*$N31/100,'Com Gas'!M45*$N31/100,'Com Gas'!Y45*$N31/100)</f>
        <v>9.8488961318146089</v>
      </c>
    </row>
    <row r="32" spans="2:41" x14ac:dyDescent="0.25">
      <c r="B32" s="70">
        <v>2014</v>
      </c>
      <c r="C32" s="67">
        <v>305.89992000000001</v>
      </c>
      <c r="D32" s="67">
        <v>149.90895</v>
      </c>
      <c r="E32" s="67">
        <v>2508.0039999999999</v>
      </c>
      <c r="F32" s="67">
        <v>930.47950000000003</v>
      </c>
      <c r="G32" s="67">
        <v>2023.1274000000001</v>
      </c>
      <c r="H32" s="67">
        <v>871.84258</v>
      </c>
      <c r="I32" s="67">
        <v>95.570276000000007</v>
      </c>
      <c r="J32" s="67">
        <v>29.043733</v>
      </c>
      <c r="K32" s="67"/>
      <c r="L32" s="70">
        <v>2014</v>
      </c>
      <c r="M32" s="14">
        <v>308.27082117489647</v>
      </c>
      <c r="N32" s="14">
        <v>100</v>
      </c>
      <c r="O32" s="14"/>
      <c r="P32" s="14">
        <f>'Res Gas'!O61/100/$P$2*$M32/100</f>
        <v>14.836231787451929</v>
      </c>
      <c r="Q32" s="14">
        <f>'Com Gas'!U46*$N32/100</f>
        <v>11.43409151423524</v>
      </c>
      <c r="R32" s="14">
        <f>'Res Gas'!I61/100/$P$2*$M32/100</f>
        <v>11.600214273032535</v>
      </c>
      <c r="S32" s="14">
        <f>'Com Gas'!R46*$N32/100</f>
        <v>9.9013182634624997</v>
      </c>
      <c r="T32" s="14">
        <f>'Res Gas'!C61/100/$P$2*$M32/100</f>
        <v>14.195663025428448</v>
      </c>
      <c r="U32" s="14">
        <f>'Com Gas'!O46*$N32/100</f>
        <v>12.904967373339812</v>
      </c>
      <c r="V32" s="14">
        <f>AVERAGE('Res Gas'!F61/100/$P$2*$M32/100,'Res Gas'!L61/100/$P$2*$M32/100,'Res Gas'!R61/100/$P$2*$M32/100,'Res Gas'!U61/100/$P$2*$M32/100,'Res Gas'!X61/100/$P$2*$M32/100)</f>
        <v>13.636920728891109</v>
      </c>
      <c r="W32" s="14">
        <f>AVERAGE('Com Gas'!C46*$N32/100,'Com Gas'!F46*$N32/100,'Com Gas'!I46*$N32/100,'Com Gas'!L46*$N32/100,'Com Gas'!X46*$N32/100)</f>
        <v>10.39018100822565</v>
      </c>
      <c r="Y32" s="14">
        <f>'Res Gas'!N61/100/$P$2*$M32/100</f>
        <v>14.836231787451929</v>
      </c>
      <c r="Z32" s="14">
        <f>'Com Gas'!T46*$N32/100</f>
        <v>11.43409151423524</v>
      </c>
      <c r="AA32" s="14">
        <f>'Res Gas'!H61/100/$P$2*$M32/100</f>
        <v>11.600214273032535</v>
      </c>
      <c r="AB32" s="14">
        <f>'Com Gas'!Q46*$N32/100</f>
        <v>9.9013182634624997</v>
      </c>
      <c r="AC32" s="14">
        <f>'Res Gas'!B61/100/$P$2*$M32/100</f>
        <v>14.195663025428448</v>
      </c>
      <c r="AD32" s="14">
        <f>'Com Gas'!N46*$N32/100</f>
        <v>12.904967373339812</v>
      </c>
      <c r="AE32" s="14">
        <f>AVERAGE('Res Gas'!E61/100/$P$2*$M32/100,'Res Gas'!K61/100/$P$2*$M32/100,'Res Gas'!Q61/100/$P$2*$M32/100,'Res Gas'!T61/100/$P$2*$M32/100,'Res Gas'!W61/100/$P$2*$M32/100)</f>
        <v>13.636920728891109</v>
      </c>
      <c r="AF32" s="14">
        <f>AVERAGE('Com Gas'!B46*$N32/100,'Com Gas'!E46*$N32/100,'Com Gas'!H46*$N32/100,'Com Gas'!K46*$N32/100,'Com Gas'!W46*$N32/100)</f>
        <v>10.39018100822565</v>
      </c>
      <c r="AH32" s="14">
        <f>'Res Gas'!P61/100/$P$2*$M32/100</f>
        <v>14.836231787451929</v>
      </c>
      <c r="AI32" s="14">
        <f>'Com Gas'!V46*$N32/100</f>
        <v>11.43409151423524</v>
      </c>
      <c r="AJ32" s="14">
        <f>'Res Gas'!J61/100/$P$2*$M32/100</f>
        <v>11.600214273032535</v>
      </c>
      <c r="AK32" s="14">
        <f>'Com Gas'!S46*$N32/100</f>
        <v>9.9013182634624997</v>
      </c>
      <c r="AL32" s="14">
        <f>'Res Gas'!D61/100/$P$2*$M32/100</f>
        <v>14.195663025428448</v>
      </c>
      <c r="AM32" s="14">
        <f>'Com Gas'!P46*$N32/100</f>
        <v>12.904967373339812</v>
      </c>
      <c r="AN32" s="14">
        <f>AVERAGE('Res Gas'!G61/100/$P$2*$M32/100,'Res Gas'!M61/100/$P$2*$M32/100,'Res Gas'!S61/100/$P$2*$M32/100,'Res Gas'!V61/100/$P$2*$M32/100,'Res Gas'!Y61/100/$P$2*$M32/100)</f>
        <v>13.636920728891109</v>
      </c>
      <c r="AO32" s="14">
        <f>AVERAGE('Com Gas'!D46*$N32/100,'Com Gas'!G46*$N32/100,'Com Gas'!J46*$N32/100,'Com Gas'!M46*$N32/100,'Com Gas'!Y46*$N32/100)</f>
        <v>10.39018100822565</v>
      </c>
    </row>
    <row r="33" spans="2:41" x14ac:dyDescent="0.25">
      <c r="B33" s="70">
        <v>2015</v>
      </c>
      <c r="C33" s="67">
        <v>308.91050999999999</v>
      </c>
      <c r="D33" s="67">
        <v>152.65396999999999</v>
      </c>
      <c r="E33" s="67">
        <v>2528.4576000000002</v>
      </c>
      <c r="F33" s="67">
        <v>951.17435</v>
      </c>
      <c r="G33" s="67">
        <v>2040.7511</v>
      </c>
      <c r="H33" s="67">
        <v>886.57159999999999</v>
      </c>
      <c r="I33" s="67">
        <v>96.580940999999996</v>
      </c>
      <c r="J33" s="67">
        <v>29.526638999999999</v>
      </c>
      <c r="K33" s="67"/>
      <c r="L33" s="70">
        <v>2015</v>
      </c>
      <c r="M33" s="14">
        <v>310.16120308029554</v>
      </c>
      <c r="N33" s="14">
        <v>100.61322115995097</v>
      </c>
      <c r="O33" s="14"/>
      <c r="P33" s="14">
        <f>'Res Gas'!O62/100/$P$2*$M33/100</f>
        <v>16.280337347789565</v>
      </c>
      <c r="Q33" s="14">
        <f>'Com Gas'!U47*$N33/100</f>
        <v>12.926721888745485</v>
      </c>
      <c r="R33" s="14">
        <f>'Res Gas'!I62/100/$P$2*$M33/100</f>
        <v>12.383788880273553</v>
      </c>
      <c r="S33" s="14">
        <f>'Com Gas'!R47*$N33/100</f>
        <v>10.576172809414871</v>
      </c>
      <c r="T33" s="14">
        <f>'Res Gas'!C62/100/$P$2*$M33/100</f>
        <v>15.497725312735465</v>
      </c>
      <c r="U33" s="14">
        <f>'Com Gas'!O47*$N33/100</f>
        <v>14.239855867556505</v>
      </c>
      <c r="V33" s="14">
        <f>AVERAGE('Res Gas'!F62/100/$P$2*$M33/100,'Res Gas'!L62/100/$P$2*$M33/100,'Res Gas'!R62/100/$P$2*$M33/100,'Res Gas'!U62/100/$P$2*$M33/100,'Res Gas'!X62/100/$P$2*$M33/100)</f>
        <v>14.53308466563476</v>
      </c>
      <c r="W33" s="14">
        <f>AVERAGE('Com Gas'!C47*$N33/100,'Com Gas'!F47*$N33/100,'Com Gas'!I47*$N33/100,'Com Gas'!L47*$N33/100,'Com Gas'!X47*$N33/100)</f>
        <v>10.854055789091515</v>
      </c>
      <c r="Y33" s="14">
        <f>'Res Gas'!N62/100/$P$2*$M33/100</f>
        <v>15.803483834742048</v>
      </c>
      <c r="Z33" s="14">
        <f>'Com Gas'!T47*$N33/100</f>
        <v>12.548096273492288</v>
      </c>
      <c r="AA33" s="14">
        <f>'Res Gas'!H62/100/$P$2*$M33/100</f>
        <v>11.914273550737583</v>
      </c>
      <c r="AB33" s="14">
        <f>'Com Gas'!Q47*$N33/100</f>
        <v>10.175190903969776</v>
      </c>
      <c r="AC33" s="14">
        <f>'Res Gas'!B62/100/$P$2*$M33/100</f>
        <v>15.040967316859742</v>
      </c>
      <c r="AD33" s="14">
        <f>'Com Gas'!N47*$N33/100</f>
        <v>13.82017053333011</v>
      </c>
      <c r="AE33" s="14">
        <f>AVERAGE('Res Gas'!E62/100/$P$2*$M33/100,'Res Gas'!K62/100/$P$2*$M33/100,'Res Gas'!Q62/100/$P$2*$M33/100,'Res Gas'!T62/100/$P$2*$M33/100,'Res Gas'!W62/100/$P$2*$M33/100)</f>
        <v>14.036324090372966</v>
      </c>
      <c r="AF33" s="14">
        <f>AVERAGE('Com Gas'!B47*$N33/100,'Com Gas'!E47*$N33/100,'Com Gas'!H47*$N33/100,'Com Gas'!K47*$N33/100,'Com Gas'!W47*$N33/100)</f>
        <v>10.48887324805747</v>
      </c>
      <c r="AH33" s="14">
        <f>'Res Gas'!P62/100/$P$2*$M33/100</f>
        <v>16.294825651334932</v>
      </c>
      <c r="AI33" s="14">
        <f>'Com Gas'!V47*$N33/100</f>
        <v>12.938225721041453</v>
      </c>
      <c r="AJ33" s="14">
        <f>'Res Gas'!J62/100/$P$2*$M33/100</f>
        <v>12.388353108796055</v>
      </c>
      <c r="AK33" s="14">
        <f>'Com Gas'!S47*$N33/100</f>
        <v>10.580070814303545</v>
      </c>
      <c r="AL33" s="14">
        <f>'Res Gas'!D62/100/$P$2*$M33/100</f>
        <v>15.496332983022716</v>
      </c>
      <c r="AM33" s="14">
        <f>'Com Gas'!P47*$N33/100</f>
        <v>14.238576545976757</v>
      </c>
      <c r="AN33" s="14">
        <f>AVERAGE('Res Gas'!G62/100/$P$2*$M33/100,'Res Gas'!M62/100/$P$2*$M33/100,'Res Gas'!S62/100/$P$2*$M33/100,'Res Gas'!V62/100/$P$2*$M33/100,'Res Gas'!Y62/100/$P$2*$M33/100)</f>
        <v>14.538717788684028</v>
      </c>
      <c r="AO33" s="14">
        <f>AVERAGE('Com Gas'!D47*$N33/100,'Com Gas'!G47*$N33/100,'Com Gas'!J47*$N33/100,'Com Gas'!M47*$N33/100,'Com Gas'!Y47*$N33/100)</f>
        <v>10.858098585210964</v>
      </c>
    </row>
    <row r="34" spans="2:41" x14ac:dyDescent="0.25">
      <c r="B34" s="70">
        <v>2016</v>
      </c>
      <c r="C34" s="67">
        <v>309.29545000000002</v>
      </c>
      <c r="D34" s="67">
        <v>154.97427999999999</v>
      </c>
      <c r="E34" s="67">
        <v>2530.2934</v>
      </c>
      <c r="F34" s="67">
        <v>969.24531999999999</v>
      </c>
      <c r="G34" s="67">
        <v>2042.9036000000001</v>
      </c>
      <c r="H34" s="67">
        <v>898.63662999999997</v>
      </c>
      <c r="I34" s="67">
        <v>96.888109</v>
      </c>
      <c r="J34" s="67">
        <v>29.939111</v>
      </c>
      <c r="K34" s="67"/>
      <c r="L34" s="70">
        <v>2016</v>
      </c>
      <c r="M34" s="14">
        <v>315.62680597269866</v>
      </c>
      <c r="N34" s="14">
        <v>102.38620858431126</v>
      </c>
      <c r="O34" s="14"/>
      <c r="P34" s="14">
        <f>'Res Gas'!O63/100/$P$2*$M34/100</f>
        <v>16.710033193351094</v>
      </c>
      <c r="Q34" s="14">
        <f>'Com Gas'!U48*$N34/100</f>
        <v>13.267903927769849</v>
      </c>
      <c r="R34" s="14">
        <f>'Res Gas'!I63/100/$P$2*$M34/100</f>
        <v>12.6952599792836</v>
      </c>
      <c r="S34" s="14">
        <f>'Com Gas'!R48*$N34/100</f>
        <v>10.842179618810331</v>
      </c>
      <c r="T34" s="14">
        <f>'Res Gas'!C63/100/$P$2*$M34/100</f>
        <v>15.843521341283887</v>
      </c>
      <c r="U34" s="14">
        <f>'Com Gas'!O48*$N34/100</f>
        <v>14.557585437976536</v>
      </c>
      <c r="V34" s="14">
        <f>AVERAGE('Res Gas'!F63/100/$P$2*$M34/100,'Res Gas'!L63/100/$P$2*$M34/100,'Res Gas'!R63/100/$P$2*$M34/100,'Res Gas'!U63/100/$P$2*$M34/100,'Res Gas'!X63/100/$P$2*$M34/100)</f>
        <v>14.893858884673682</v>
      </c>
      <c r="W34" s="14">
        <f>AVERAGE('Com Gas'!C48*$N34/100,'Com Gas'!F48*$N34/100,'Com Gas'!I48*$N34/100,'Com Gas'!L48*$N34/100,'Com Gas'!X48*$N34/100)</f>
        <v>11.122177961057671</v>
      </c>
      <c r="Y34" s="14">
        <f>'Res Gas'!N63/100/$P$2*$M34/100</f>
        <v>16.257651275085117</v>
      </c>
      <c r="Z34" s="14">
        <f>'Com Gas'!T48*$N34/100</f>
        <v>12.908708960245697</v>
      </c>
      <c r="AA34" s="14">
        <f>'Res Gas'!H63/100/$P$2*$M34/100</f>
        <v>12.294784455659624</v>
      </c>
      <c r="AB34" s="14">
        <f>'Com Gas'!Q48*$N34/100</f>
        <v>10.500160032984306</v>
      </c>
      <c r="AC34" s="14">
        <f>'Res Gas'!B63/100/$P$2*$M34/100</f>
        <v>15.449558379474482</v>
      </c>
      <c r="AD34" s="14">
        <f>'Com Gas'!N48*$N34/100</f>
        <v>14.195598392773743</v>
      </c>
      <c r="AE34" s="14">
        <f>AVERAGE('Res Gas'!E63/100/$P$2*$M34/100,'Res Gas'!K63/100/$P$2*$M34/100,'Res Gas'!Q63/100/$P$2*$M34/100,'Res Gas'!T63/100/$P$2*$M34/100,'Res Gas'!W63/100/$P$2*$M34/100)</f>
        <v>14.460141163104453</v>
      </c>
      <c r="AF34" s="14">
        <f>AVERAGE('Com Gas'!B48*$N34/100,'Com Gas'!E48*$N34/100,'Com Gas'!H48*$N34/100,'Com Gas'!K48*$N34/100,'Com Gas'!W48*$N34/100)</f>
        <v>10.802641914262617</v>
      </c>
      <c r="AH34" s="14">
        <f>'Res Gas'!P63/100/$P$2*$M34/100</f>
        <v>17.25671186545717</v>
      </c>
      <c r="AI34" s="14">
        <f>'Com Gas'!V48*$N34/100</f>
        <v>13.701971294180005</v>
      </c>
      <c r="AJ34" s="14">
        <f>'Res Gas'!J63/100/$P$2*$M34/100</f>
        <v>13.223649110488132</v>
      </c>
      <c r="AK34" s="14">
        <f>'Com Gas'!S48*$N34/100</f>
        <v>11.293441733843441</v>
      </c>
      <c r="AL34" s="14">
        <f>'Res Gas'!D63/100/$P$2*$M34/100</f>
        <v>16.342724737079426</v>
      </c>
      <c r="AM34" s="14">
        <f>'Com Gas'!P48*$N34/100</f>
        <v>15.01627110063192</v>
      </c>
      <c r="AN34" s="14">
        <f>AVERAGE('Res Gas'!G63/100/$P$2*$M34/100,'Res Gas'!M63/100/$P$2*$M34/100,'Res Gas'!S63/100/$P$2*$M34/100,'Res Gas'!V63/100/$P$2*$M34/100,'Res Gas'!Y63/100/$P$2*$M34/100)</f>
        <v>15.451950112440468</v>
      </c>
      <c r="AO34" s="14">
        <f>AVERAGE('Com Gas'!D48*$N34/100,'Com Gas'!G48*$N34/100,'Com Gas'!J48*$N34/100,'Com Gas'!M48*$N34/100,'Com Gas'!Y48*$N34/100)</f>
        <v>11.532019672722528</v>
      </c>
    </row>
    <row r="35" spans="2:41" x14ac:dyDescent="0.25">
      <c r="B35" s="70">
        <v>2017</v>
      </c>
      <c r="C35" s="67">
        <v>309.08318000000003</v>
      </c>
      <c r="D35" s="67">
        <v>157.69916000000001</v>
      </c>
      <c r="E35" s="67">
        <v>2522.5916999999999</v>
      </c>
      <c r="F35" s="67">
        <v>989.23350000000005</v>
      </c>
      <c r="G35" s="67">
        <v>2039.3166000000001</v>
      </c>
      <c r="H35" s="67">
        <v>912.52543000000003</v>
      </c>
      <c r="I35" s="67">
        <v>96.904128999999998</v>
      </c>
      <c r="J35" s="67">
        <v>30.436063000000001</v>
      </c>
      <c r="K35" s="67"/>
      <c r="L35" s="70">
        <v>2017</v>
      </c>
      <c r="M35" s="14">
        <v>323.08079370276005</v>
      </c>
      <c r="N35" s="14">
        <v>104.80420834882105</v>
      </c>
      <c r="O35" s="14"/>
      <c r="P35" s="14">
        <f>'Res Gas'!O64/100/$P$2*$M35/100</f>
        <v>17.873161164106605</v>
      </c>
      <c r="Q35" s="14">
        <f>'Com Gas'!U49*$N35/100</f>
        <v>14.191437112481083</v>
      </c>
      <c r="R35" s="14">
        <f>'Res Gas'!I64/100/$P$2*$M35/100</f>
        <v>13.755862424219522</v>
      </c>
      <c r="S35" s="14">
        <f>'Com Gas'!R49*$N35/100</f>
        <v>11.74796982955902</v>
      </c>
      <c r="T35" s="14">
        <f>'Res Gas'!C64/100/$P$2*$M35/100</f>
        <v>16.969653590666116</v>
      </c>
      <c r="U35" s="14">
        <f>'Com Gas'!O49*$N35/100</f>
        <v>15.592315412563988</v>
      </c>
      <c r="V35" s="14">
        <f>AVERAGE('Res Gas'!F64/100/$P$2*$M35/100,'Res Gas'!L64/100/$P$2*$M35/100,'Res Gas'!R64/100/$P$2*$M35/100,'Res Gas'!U64/100/$P$2*$M35/100,'Res Gas'!X64/100/$P$2*$M35/100)</f>
        <v>16.052065805715689</v>
      </c>
      <c r="W35" s="14">
        <f>AVERAGE('Com Gas'!C49*$N35/100,'Com Gas'!F49*$N35/100,'Com Gas'!I49*$N35/100,'Com Gas'!L49*$N35/100,'Com Gas'!X49*$N35/100)</f>
        <v>11.978086759199792</v>
      </c>
      <c r="Y35" s="14">
        <f>'Res Gas'!N64/100/$P$2*$M35/100</f>
        <v>16.765350592338525</v>
      </c>
      <c r="Z35" s="14">
        <f>'Com Gas'!T49*$N35/100</f>
        <v>13.311826397989199</v>
      </c>
      <c r="AA35" s="14">
        <f>'Res Gas'!H64/100/$P$2*$M35/100</f>
        <v>12.7052954420807</v>
      </c>
      <c r="AB35" s="14">
        <f>'Com Gas'!Q49*$N35/100</f>
        <v>10.850750242049369</v>
      </c>
      <c r="AC35" s="14">
        <f>'Res Gas'!B64/100/$P$2*$M35/100</f>
        <v>15.91763701597527</v>
      </c>
      <c r="AD35" s="14">
        <f>'Com Gas'!N49*$N35/100</f>
        <v>14.625685530334259</v>
      </c>
      <c r="AE35" s="14">
        <f>AVERAGE('Res Gas'!E64/100/$P$2*$M35/100,'Res Gas'!K64/100/$P$2*$M35/100,'Res Gas'!Q64/100/$P$2*$M35/100,'Res Gas'!T64/100/$P$2*$M35/100,'Res Gas'!W64/100/$P$2*$M35/100)</f>
        <v>14.926372285295717</v>
      </c>
      <c r="AF35" s="14">
        <f>AVERAGE('Com Gas'!B49*$N35/100,'Com Gas'!E49*$N35/100,'Com Gas'!H49*$N35/100,'Com Gas'!K49*$N35/100,'Com Gas'!W49*$N35/100)</f>
        <v>11.148975284005779</v>
      </c>
      <c r="AH35" s="14">
        <f>'Res Gas'!P64/100/$P$2*$M35/100</f>
        <v>18.665116164302241</v>
      </c>
      <c r="AI35" s="14">
        <f>'Com Gas'!V49*$N35/100</f>
        <v>14.820255902733015</v>
      </c>
      <c r="AJ35" s="14">
        <f>'Res Gas'!J64/100/$P$2*$M35/100</f>
        <v>14.529439646831783</v>
      </c>
      <c r="AK35" s="14">
        <f>'Com Gas'!S49*$N35/100</f>
        <v>12.408630832978336</v>
      </c>
      <c r="AL35" s="14">
        <f>'Res Gas'!D64/100/$P$2*$M35/100</f>
        <v>17.713597297953381</v>
      </c>
      <c r="AM35" s="14">
        <f>'Com Gas'!P49*$N35/100</f>
        <v>16.275877093492792</v>
      </c>
      <c r="AN35" s="14">
        <f>AVERAGE('Res Gas'!G64/100/$P$2*$M35/100,'Res Gas'!M64/100/$P$2*$M35/100,'Res Gas'!S64/100/$P$2*$M35/100,'Res Gas'!V64/100/$P$2*$M35/100,'Res Gas'!Y64/100/$P$2*$M35/100)</f>
        <v>16.870067093203076</v>
      </c>
      <c r="AO35" s="14">
        <f>AVERAGE('Com Gas'!D49*$N35/100,'Com Gas'!G49*$N35/100,'Com Gas'!J49*$N35/100,'Com Gas'!M49*$N35/100,'Com Gas'!Y49*$N35/100)</f>
        <v>12.579179832312544</v>
      </c>
    </row>
    <row r="36" spans="2:41" x14ac:dyDescent="0.25">
      <c r="B36" s="70">
        <v>2018</v>
      </c>
      <c r="C36" s="67">
        <v>310.68216999999999</v>
      </c>
      <c r="D36" s="67">
        <v>161.05664999999999</v>
      </c>
      <c r="E36" s="67">
        <v>2531.1599000000001</v>
      </c>
      <c r="F36" s="67">
        <v>1014.5782</v>
      </c>
      <c r="G36" s="67">
        <v>2048.6125999999999</v>
      </c>
      <c r="H36" s="67">
        <v>930.28639999999996</v>
      </c>
      <c r="I36" s="67">
        <v>97.554552000000001</v>
      </c>
      <c r="J36" s="67">
        <v>31.124573999999999</v>
      </c>
      <c r="K36" s="67"/>
      <c r="L36" s="70">
        <v>2018</v>
      </c>
      <c r="M36" s="14">
        <v>331.16429191635945</v>
      </c>
      <c r="N36" s="14">
        <v>107.42641507691526</v>
      </c>
      <c r="O36" s="14"/>
      <c r="P36" s="14">
        <f>'Res Gas'!O65/100/$P$2*$M36/100</f>
        <v>18.464052786907214</v>
      </c>
      <c r="Q36" s="14">
        <f>'Com Gas'!U50*$N36/100</f>
        <v>14.660609925744076</v>
      </c>
      <c r="R36" s="14">
        <f>'Res Gas'!I65/100/$P$2*$M36/100</f>
        <v>14.239760098623105</v>
      </c>
      <c r="S36" s="14">
        <f>'Com Gas'!R50*$N36/100</f>
        <v>12.16123474194125</v>
      </c>
      <c r="T36" s="14">
        <f>'Res Gas'!C65/100/$P$2*$M36/100</f>
        <v>17.533651381786346</v>
      </c>
      <c r="U36" s="14">
        <f>'Com Gas'!O50*$N36/100</f>
        <v>16.1105364477873</v>
      </c>
      <c r="V36" s="14">
        <f>AVERAGE('Res Gas'!F65/100/$P$2*$M36/100,'Res Gas'!L65/100/$P$2*$M36/100,'Res Gas'!R65/100/$P$2*$M36/100,'Res Gas'!U65/100/$P$2*$M36/100,'Res Gas'!X65/100/$P$2*$M36/100)</f>
        <v>16.602579154274672</v>
      </c>
      <c r="W36" s="14">
        <f>AVERAGE('Com Gas'!C50*$N36/100,'Com Gas'!F50*$N36/100,'Com Gas'!I50*$N36/100,'Com Gas'!L50*$N36/100,'Com Gas'!X50*$N36/100)</f>
        <v>12.387381445656649</v>
      </c>
      <c r="Y36" s="14">
        <f>'Res Gas'!N65/100/$P$2*$M36/100</f>
        <v>17.596798551120052</v>
      </c>
      <c r="Z36" s="14">
        <f>'Com Gas'!T50*$N36/100</f>
        <v>13.972002922500417</v>
      </c>
      <c r="AA36" s="14">
        <f>'Res Gas'!H65/100/$P$2*$M36/100</f>
        <v>13.423587437010147</v>
      </c>
      <c r="AB36" s="14">
        <f>'Com Gas'!Q50*$N36/100</f>
        <v>11.464195798933359</v>
      </c>
      <c r="AC36" s="14">
        <f>'Res Gas'!B65/100/$P$2*$M36/100</f>
        <v>16.711943272497418</v>
      </c>
      <c r="AD36" s="14">
        <f>'Com Gas'!N50*$N36/100</f>
        <v>15.355522095335118</v>
      </c>
      <c r="AE36" s="14">
        <f>AVERAGE('Res Gas'!E65/100/$P$2*$M36/100,'Res Gas'!K65/100/$P$2*$M36/100,'Res Gas'!Q65/100/$P$2*$M36/100,'Res Gas'!T65/100/$P$2*$M36/100,'Res Gas'!W65/100/$P$2*$M36/100)</f>
        <v>15.72583780127772</v>
      </c>
      <c r="AF36" s="14">
        <f>AVERAGE('Com Gas'!B50*$N36/100,'Com Gas'!E50*$N36/100,'Com Gas'!H50*$N36/100,'Com Gas'!K50*$N36/100,'Com Gas'!W50*$N36/100)</f>
        <v>11.741394948021469</v>
      </c>
      <c r="AH36" s="14">
        <f>'Res Gas'!P65/100/$P$2*$M36/100</f>
        <v>19.973885769690561</v>
      </c>
      <c r="AI36" s="14">
        <f>'Com Gas'!V50*$N36/100</f>
        <v>15.859429744397605</v>
      </c>
      <c r="AJ36" s="14">
        <f>'Res Gas'!J65/100/$P$2*$M36/100</f>
        <v>15.717819000511929</v>
      </c>
      <c r="AK36" s="14">
        <f>'Com Gas'!S50*$N36/100</f>
        <v>13.423546827523646</v>
      </c>
      <c r="AL36" s="14">
        <f>'Res Gas'!D65/100/$P$2*$M36/100</f>
        <v>18.903925610738177</v>
      </c>
      <c r="AM36" s="14">
        <f>'Com Gas'!P50*$N36/100</f>
        <v>17.369592672204092</v>
      </c>
      <c r="AN36" s="14">
        <f>AVERAGE('Res Gas'!G65/100/$P$2*$M36/100,'Res Gas'!M65/100/$P$2*$M36/100,'Res Gas'!S65/100/$P$2*$M36/100,'Res Gas'!V65/100/$P$2*$M36/100,'Res Gas'!Y65/100/$P$2*$M36/100)</f>
        <v>18.154617355205566</v>
      </c>
      <c r="AO36" s="14">
        <f>AVERAGE('Com Gas'!D50*$N36/100,'Com Gas'!G50*$N36/100,'Com Gas'!J50*$N36/100,'Com Gas'!M50*$N36/100,'Com Gas'!Y50*$N36/100)</f>
        <v>13.525945507263518</v>
      </c>
    </row>
    <row r="37" spans="2:41" x14ac:dyDescent="0.25">
      <c r="B37" s="70">
        <v>2019</v>
      </c>
      <c r="C37" s="67">
        <v>312.16633999999999</v>
      </c>
      <c r="D37" s="67">
        <v>163.29470000000001</v>
      </c>
      <c r="E37" s="67">
        <v>2541.1037000000001</v>
      </c>
      <c r="F37" s="67">
        <v>1033.749</v>
      </c>
      <c r="G37" s="67">
        <v>2058.4834000000001</v>
      </c>
      <c r="H37" s="67">
        <v>941.16156000000001</v>
      </c>
      <c r="I37" s="67">
        <v>98.263345999999999</v>
      </c>
      <c r="J37" s="67">
        <v>31.629738</v>
      </c>
      <c r="K37" s="67"/>
      <c r="L37" s="70">
        <v>2019</v>
      </c>
      <c r="M37" s="14">
        <v>339.27234424152704</v>
      </c>
      <c r="N37" s="14">
        <v>110.05658691551672</v>
      </c>
      <c r="O37" s="14"/>
      <c r="P37" s="14">
        <f>'Res Gas'!O66/100/$P$2*$M37/100</f>
        <v>19.249255176477185</v>
      </c>
      <c r="Q37" s="14">
        <f>'Com Gas'!U51*$N37/100</f>
        <v>15.284067087565573</v>
      </c>
      <c r="R37" s="14">
        <f>'Res Gas'!I66/100/$P$2*$M37/100</f>
        <v>14.914821775989887</v>
      </c>
      <c r="S37" s="14">
        <f>'Com Gas'!R51*$N37/100</f>
        <v>12.737760151561027</v>
      </c>
      <c r="T37" s="14">
        <f>'Res Gas'!C66/100/$P$2*$M37/100</f>
        <v>18.282824589056752</v>
      </c>
      <c r="U37" s="14">
        <f>'Com Gas'!O51*$N37/100</f>
        <v>16.798903177490459</v>
      </c>
      <c r="V37" s="14">
        <f>AVERAGE('Res Gas'!F66/100/$P$2*$M37/100,'Res Gas'!L66/100/$P$2*$M37/100,'Res Gas'!R66/100/$P$2*$M37/100,'Res Gas'!U66/100/$P$2*$M37/100,'Res Gas'!X66/100/$P$2*$M37/100)</f>
        <v>17.355222374863697</v>
      </c>
      <c r="W37" s="14">
        <f>AVERAGE('Com Gas'!C51*$N37/100,'Com Gas'!F51*$N37/100,'Com Gas'!I51*$N37/100,'Com Gas'!L51*$N37/100,'Com Gas'!X51*$N37/100)</f>
        <v>12.945240117865808</v>
      </c>
      <c r="Y37" s="14">
        <f>'Res Gas'!N66/100/$P$2*$M37/100</f>
        <v>18.180890485261443</v>
      </c>
      <c r="Z37" s="14">
        <f>'Com Gas'!T51*$N37/100</f>
        <v>14.435776726986742</v>
      </c>
      <c r="AA37" s="14">
        <f>'Res Gas'!H66/100/$P$2*$M37/100</f>
        <v>13.900996628738456</v>
      </c>
      <c r="AB37" s="14">
        <f>'Com Gas'!Q51*$N37/100</f>
        <v>11.871919328568508</v>
      </c>
      <c r="AC37" s="14">
        <f>'Res Gas'!B66/100/$P$2*$M37/100</f>
        <v>17.256800412770193</v>
      </c>
      <c r="AD37" s="14">
        <f>'Com Gas'!N51*$N37/100</f>
        <v>15.856156026400958</v>
      </c>
      <c r="AE37" s="14">
        <f>AVERAGE('Res Gas'!E66/100/$P$2*$M37/100,'Res Gas'!K66/100/$P$2*$M37/100,'Res Gas'!Q66/100/$P$2*$M37/100,'Res Gas'!T66/100/$P$2*$M37/100,'Res Gas'!W66/100/$P$2*$M37/100)</f>
        <v>16.266878497727827</v>
      </c>
      <c r="AF37" s="14">
        <f>AVERAGE('Com Gas'!B51*$N37/100,'Com Gas'!E51*$N37/100,'Com Gas'!H51*$N37/100,'Com Gas'!K51*$N37/100,'Com Gas'!W51*$N37/100)</f>
        <v>12.143252216579672</v>
      </c>
      <c r="AH37" s="14">
        <f>'Res Gas'!P66/100/$P$2*$M37/100</f>
        <v>20.783079890221206</v>
      </c>
      <c r="AI37" s="14">
        <f>'Com Gas'!V51*$N37/100</f>
        <v>16.501936538123708</v>
      </c>
      <c r="AJ37" s="14">
        <f>'Res Gas'!J66/100/$P$2*$M37/100</f>
        <v>16.422442381372516</v>
      </c>
      <c r="AK37" s="14">
        <f>'Com Gas'!S51*$N37/100</f>
        <v>14.025318927612211</v>
      </c>
      <c r="AL37" s="14">
        <f>'Res Gas'!D66/100/$P$2*$M37/100</f>
        <v>19.706256053305804</v>
      </c>
      <c r="AM37" s="14">
        <f>'Com Gas'!P51*$N37/100</f>
        <v>18.106802141965893</v>
      </c>
      <c r="AN37" s="14">
        <f>AVERAGE('Res Gas'!G66/100/$P$2*$M37/100,'Res Gas'!M66/100/$P$2*$M37/100,'Res Gas'!S66/100/$P$2*$M37/100,'Res Gas'!V66/100/$P$2*$M37/100,'Res Gas'!Y66/100/$P$2*$M37/100)</f>
        <v>18.942211051195827</v>
      </c>
      <c r="AO37" s="14">
        <f>AVERAGE('Com Gas'!D51*$N37/100,'Com Gas'!G51*$N37/100,'Com Gas'!J51*$N37/100,'Com Gas'!M51*$N37/100,'Com Gas'!Y51*$N37/100)</f>
        <v>14.110322660932377</v>
      </c>
    </row>
    <row r="38" spans="2:41" x14ac:dyDescent="0.25">
      <c r="B38" s="70">
        <v>2020</v>
      </c>
      <c r="C38" s="67">
        <v>313.33472999999998</v>
      </c>
      <c r="D38" s="67">
        <v>164.98876000000001</v>
      </c>
      <c r="E38" s="67">
        <v>2555.3845999999999</v>
      </c>
      <c r="F38" s="67">
        <v>1050.7995000000001</v>
      </c>
      <c r="G38" s="67">
        <v>2069.52</v>
      </c>
      <c r="H38" s="67">
        <v>948.87273000000005</v>
      </c>
      <c r="I38" s="67">
        <v>99.097055999999995</v>
      </c>
      <c r="J38" s="67">
        <v>32.059092999999997</v>
      </c>
      <c r="K38" s="67"/>
      <c r="L38" s="70">
        <v>2020</v>
      </c>
      <c r="M38" s="14">
        <v>346.68960756124289</v>
      </c>
      <c r="N38" s="14">
        <v>112.46267364518086</v>
      </c>
      <c r="O38" s="14"/>
      <c r="P38" s="14">
        <f>'Res Gas'!O67/100/$P$2*$M38/100</f>
        <v>20.609992592202406</v>
      </c>
      <c r="Q38" s="14">
        <f>'Com Gas'!U52*$N38/100</f>
        <v>16.364503798484126</v>
      </c>
      <c r="R38" s="14">
        <f>'Res Gas'!I67/100/$P$2*$M38/100</f>
        <v>16.177535116704192</v>
      </c>
      <c r="S38" s="14">
        <f>'Com Gas'!R52*$N38/100</f>
        <v>13.816159874720153</v>
      </c>
      <c r="T38" s="14">
        <f>'Res Gas'!C67/100/$P$2*$M38/100</f>
        <v>19.592156115828416</v>
      </c>
      <c r="U38" s="14">
        <f>'Com Gas'!O52*$N38/100</f>
        <v>18.001963100662199</v>
      </c>
      <c r="V38" s="14">
        <f>AVERAGE('Res Gas'!F67/100/$P$2*$M38/100,'Res Gas'!L67/100/$P$2*$M38/100,'Res Gas'!R67/100/$P$2*$M38/100,'Res Gas'!U67/100/$P$2*$M38/100,'Res Gas'!X67/100/$P$2*$M38/100)</f>
        <v>18.723052312536588</v>
      </c>
      <c r="W38" s="14">
        <f>AVERAGE('Com Gas'!C52*$N38/100,'Com Gas'!F52*$N38/100,'Com Gas'!I52*$N38/100,'Com Gas'!L52*$N38/100,'Com Gas'!X52*$N38/100)</f>
        <v>13.954665357652189</v>
      </c>
      <c r="Y38" s="14">
        <f>'Res Gas'!N67/100/$P$2*$M38/100</f>
        <v>18.531904005973971</v>
      </c>
      <c r="Z38" s="14">
        <f>'Com Gas'!T52*$N38/100</f>
        <v>14.714484352296262</v>
      </c>
      <c r="AA38" s="14">
        <f>'Res Gas'!H67/100/$P$2*$M38/100</f>
        <v>14.159681885355949</v>
      </c>
      <c r="AB38" s="14">
        <f>'Com Gas'!Q52*$N38/100</f>
        <v>12.092845250649798</v>
      </c>
      <c r="AC38" s="14">
        <f>'Res Gas'!B67/100/$P$2*$M38/100</f>
        <v>17.57712573091802</v>
      </c>
      <c r="AD38" s="14">
        <f>'Com Gas'!N52*$N38/100</f>
        <v>16.15048221099309</v>
      </c>
      <c r="AE38" s="14">
        <f>AVERAGE('Res Gas'!E67/100/$P$2*$M38/100,'Res Gas'!K67/100/$P$2*$M38/100,'Res Gas'!Q67/100/$P$2*$M38/100,'Res Gas'!T67/100/$P$2*$M38/100,'Res Gas'!W67/100/$P$2*$M38/100)</f>
        <v>16.571965672855445</v>
      </c>
      <c r="AF38" s="14">
        <f>AVERAGE('Com Gas'!B52*$N38/100,'Com Gas'!E52*$N38/100,'Com Gas'!H52*$N38/100,'Com Gas'!K52*$N38/100,'Com Gas'!W52*$N38/100)</f>
        <v>12.37109294863469</v>
      </c>
      <c r="AH38" s="14">
        <f>'Res Gas'!P67/100/$P$2*$M38/100</f>
        <v>21.707333165977847</v>
      </c>
      <c r="AI38" s="14">
        <f>'Com Gas'!V52*$N38/100</f>
        <v>17.235801248371271</v>
      </c>
      <c r="AJ38" s="14">
        <f>'Res Gas'!J67/100/$P$2*$M38/100</f>
        <v>17.241930911705033</v>
      </c>
      <c r="AK38" s="14">
        <f>'Com Gas'!S52*$N38/100</f>
        <v>14.725189734190327</v>
      </c>
      <c r="AL38" s="14">
        <f>'Res Gas'!D67/100/$P$2*$M38/100</f>
        <v>20.586891171191454</v>
      </c>
      <c r="AM38" s="14">
        <f>'Com Gas'!P52*$N38/100</f>
        <v>18.915960705403286</v>
      </c>
      <c r="AN38" s="14">
        <f>AVERAGE('Res Gas'!G67/100/$P$2*$M38/100,'Res Gas'!M67/100/$P$2*$M38/100,'Res Gas'!S67/100/$P$2*$M38/100,'Res Gas'!V67/100/$P$2*$M38/100,'Res Gas'!Y67/100/$P$2*$M38/100)</f>
        <v>19.844327204209499</v>
      </c>
      <c r="AO38" s="14">
        <f>AVERAGE('Com Gas'!D52*$N38/100,'Com Gas'!G52*$N38/100,'Com Gas'!J52*$N38/100,'Com Gas'!M52*$N38/100,'Com Gas'!Y52*$N38/100)</f>
        <v>14.777640993184553</v>
      </c>
    </row>
    <row r="39" spans="2:41" x14ac:dyDescent="0.25">
      <c r="B39" s="70">
        <v>2021</v>
      </c>
      <c r="C39" s="67">
        <v>314.51763</v>
      </c>
      <c r="D39" s="67">
        <v>166.89680999999999</v>
      </c>
      <c r="E39" s="67">
        <v>2562.6315</v>
      </c>
      <c r="F39" s="67">
        <v>1068.8780999999999</v>
      </c>
      <c r="G39" s="67">
        <v>2079.6015000000002</v>
      </c>
      <c r="H39" s="67">
        <v>956.09295999999995</v>
      </c>
      <c r="I39" s="67">
        <v>99.795281000000003</v>
      </c>
      <c r="J39" s="67">
        <v>32.513269000000001</v>
      </c>
      <c r="K39" s="67"/>
      <c r="L39" s="70">
        <v>2021</v>
      </c>
      <c r="M39" s="14">
        <v>354.29454969894522</v>
      </c>
      <c r="N39" s="14">
        <v>114.92964152385261</v>
      </c>
      <c r="O39" s="14"/>
      <c r="P39" s="14">
        <f>'Res Gas'!O68/100/$P$2*$M39/100</f>
        <v>21.223130966416161</v>
      </c>
      <c r="Q39" s="14">
        <f>'Com Gas'!U53*$N39/100</f>
        <v>16.851340715524724</v>
      </c>
      <c r="R39" s="14">
        <f>'Res Gas'!I68/100/$P$2*$M39/100</f>
        <v>16.688601918051599</v>
      </c>
      <c r="S39" s="14">
        <f>'Com Gas'!R53*$N39/100</f>
        <v>14.252628136611717</v>
      </c>
      <c r="T39" s="14">
        <f>'Res Gas'!C68/100/$P$2*$M39/100</f>
        <v>20.180412798523992</v>
      </c>
      <c r="U39" s="14">
        <f>'Com Gas'!O53*$N39/100</f>
        <v>18.542474059894918</v>
      </c>
      <c r="V39" s="14">
        <f>AVERAGE('Res Gas'!F68/100/$P$2*$M39/100,'Res Gas'!L68/100/$P$2*$M39/100,'Res Gas'!R68/100/$P$2*$M39/100,'Res Gas'!U68/100/$P$2*$M39/100,'Res Gas'!X68/100/$P$2*$M39/100)</f>
        <v>19.300807565381824</v>
      </c>
      <c r="W39" s="14">
        <f>AVERAGE('Com Gas'!C53*$N39/100,'Com Gas'!F53*$N39/100,'Com Gas'!I53*$N39/100,'Com Gas'!L53*$N39/100,'Com Gas'!X53*$N39/100)</f>
        <v>14.383843557227518</v>
      </c>
      <c r="Y39" s="14">
        <f>'Res Gas'!N68/100/$P$2*$M39/100</f>
        <v>19.296465500268699</v>
      </c>
      <c r="Z39" s="14">
        <f>'Com Gas'!T53*$N39/100</f>
        <v>15.321552473334529</v>
      </c>
      <c r="AA39" s="14">
        <f>'Res Gas'!H68/100/$P$2*$M39/100</f>
        <v>14.81803629077948</v>
      </c>
      <c r="AB39" s="14">
        <f>'Com Gas'!Q53*$N39/100</f>
        <v>12.655102087302613</v>
      </c>
      <c r="AC39" s="14">
        <f>'Res Gas'!B68/100/$P$2*$M39/100</f>
        <v>18.334804109996156</v>
      </c>
      <c r="AD39" s="14">
        <f>'Com Gas'!N53*$N39/100</f>
        <v>16.846663792116505</v>
      </c>
      <c r="AE39" s="14">
        <f>AVERAGE('Res Gas'!E68/100/$P$2*$M39/100,'Res Gas'!K68/100/$P$2*$M39/100,'Res Gas'!Q68/100/$P$2*$M39/100,'Res Gas'!T68/100/$P$2*$M39/100,'Res Gas'!W68/100/$P$2*$M39/100)</f>
        <v>17.311149321432957</v>
      </c>
      <c r="AF39" s="14">
        <f>AVERAGE('Com Gas'!B53*$N39/100,'Com Gas'!E53*$N39/100,'Com Gas'!H53*$N39/100,'Com Gas'!K53*$N39/100,'Com Gas'!W53*$N39/100)</f>
        <v>12.919923529962603</v>
      </c>
      <c r="AH39" s="14">
        <f>'Res Gas'!P68/100/$P$2*$M39/100</f>
        <v>22.389769415515037</v>
      </c>
      <c r="AI39" s="14">
        <f>'Com Gas'!V53*$N39/100</f>
        <v>17.777661248942056</v>
      </c>
      <c r="AJ39" s="14">
        <f>'Res Gas'!J68/100/$P$2*$M39/100</f>
        <v>17.818702873827206</v>
      </c>
      <c r="AK39" s="14">
        <f>'Com Gas'!S53*$N39/100</f>
        <v>15.217772416437629</v>
      </c>
      <c r="AL39" s="14">
        <f>'Res Gas'!D68/100/$P$2*$M39/100</f>
        <v>21.140771082502759</v>
      </c>
      <c r="AM39" s="14">
        <f>'Com Gas'!P53*$N39/100</f>
        <v>19.424885076293162</v>
      </c>
      <c r="AN39" s="14">
        <f>AVERAGE('Res Gas'!G68/100/$P$2*$M39/100,'Res Gas'!M68/100/$P$2*$M39/100,'Res Gas'!S68/100/$P$2*$M39/100,'Res Gas'!V68/100/$P$2*$M39/100,'Res Gas'!Y68/100/$P$2*$M39/100)</f>
        <v>20.472454216701585</v>
      </c>
      <c r="AO39" s="14">
        <f>AVERAGE('Com Gas'!D53*$N39/100,'Com Gas'!G53*$N39/100,'Com Gas'!J53*$N39/100,'Com Gas'!M53*$N39/100,'Com Gas'!Y53*$N39/100)</f>
        <v>15.240267528689085</v>
      </c>
    </row>
    <row r="40" spans="2:41" x14ac:dyDescent="0.25">
      <c r="B40" s="70">
        <v>2022</v>
      </c>
      <c r="C40" s="67">
        <v>315.49140999999997</v>
      </c>
      <c r="D40" s="67">
        <v>168.65958000000001</v>
      </c>
      <c r="E40" s="67">
        <v>2568.4515999999999</v>
      </c>
      <c r="F40" s="67">
        <v>1084.6463000000001</v>
      </c>
      <c r="G40" s="67">
        <v>2087.8625999999999</v>
      </c>
      <c r="H40" s="67">
        <v>960.65301999999997</v>
      </c>
      <c r="I40" s="67">
        <v>100.44436</v>
      </c>
      <c r="J40" s="67">
        <v>32.902087999999999</v>
      </c>
      <c r="K40" s="67"/>
      <c r="L40" s="70">
        <v>2022</v>
      </c>
      <c r="M40" s="14">
        <v>362.13492662235063</v>
      </c>
      <c r="N40" s="14">
        <v>117.47298211428662</v>
      </c>
      <c r="O40" s="14"/>
      <c r="P40" s="14">
        <f>'Res Gas'!O69/100/$P$2*$M40/100</f>
        <v>21.849638223338886</v>
      </c>
      <c r="Q40" s="14">
        <f>'Com Gas'!U54*$N40/100</f>
        <v>17.348792635501088</v>
      </c>
      <c r="R40" s="14">
        <f>'Res Gas'!I69/100/$P$2*$M40/100</f>
        <v>17.210243403749388</v>
      </c>
      <c r="S40" s="14">
        <f>'Com Gas'!R54*$N40/100</f>
        <v>14.698127535110658</v>
      </c>
      <c r="T40" s="14">
        <f>'Res Gas'!C69/100/$P$2*$M40/100</f>
        <v>20.768147257475594</v>
      </c>
      <c r="U40" s="14">
        <f>'Com Gas'!O54*$N40/100</f>
        <v>19.08250518155829</v>
      </c>
      <c r="V40" s="14">
        <f>AVERAGE('Res Gas'!F69/100/$P$2*$M40/100,'Res Gas'!L69/100/$P$2*$M40/100,'Res Gas'!R69/100/$P$2*$M40/100,'Res Gas'!U69/100/$P$2*$M40/100,'Res Gas'!X69/100/$P$2*$M40/100)</f>
        <v>19.888115003767986</v>
      </c>
      <c r="W40" s="14">
        <f>AVERAGE('Com Gas'!C54*$N40/100,'Com Gas'!F54*$N40/100,'Com Gas'!I54*$N40/100,'Com Gas'!L54*$N40/100,'Com Gas'!X54*$N40/100)</f>
        <v>14.819677633077081</v>
      </c>
      <c r="Y40" s="14">
        <f>'Res Gas'!N69/100/$P$2*$M40/100</f>
        <v>19.606832377921595</v>
      </c>
      <c r="Z40" s="14">
        <f>'Com Gas'!T54*$N40/100</f>
        <v>15.567986329414421</v>
      </c>
      <c r="AA40" s="14">
        <f>'Res Gas'!H69/100/$P$2*$M40/100</f>
        <v>15.032668350093848</v>
      </c>
      <c r="AB40" s="14">
        <f>'Com Gas'!Q54*$N40/100</f>
        <v>12.838405095105438</v>
      </c>
      <c r="AC40" s="14">
        <f>'Res Gas'!B69/100/$P$2*$M40/100</f>
        <v>18.616453399713915</v>
      </c>
      <c r="AD40" s="14">
        <f>'Com Gas'!N54*$N40/100</f>
        <v>17.105453079566622</v>
      </c>
      <c r="AE40" s="14">
        <f>AVERAGE('Res Gas'!E69/100/$P$2*$M40/100,'Res Gas'!K69/100/$P$2*$M40/100,'Res Gas'!Q69/100/$P$2*$M40/100,'Res Gas'!T69/100/$P$2*$M40/100,'Res Gas'!W69/100/$P$2*$M40/100)</f>
        <v>17.571282012747023</v>
      </c>
      <c r="AF40" s="14">
        <f>AVERAGE('Com Gas'!B54*$N40/100,'Com Gas'!E54*$N40/100,'Com Gas'!H54*$N40/100,'Com Gas'!K54*$N40/100,'Com Gas'!W54*$N40/100)</f>
        <v>13.114918778426603</v>
      </c>
      <c r="AH40" s="14">
        <f>'Res Gas'!P69/100/$P$2*$M40/100</f>
        <v>23.110256477119034</v>
      </c>
      <c r="AI40" s="14">
        <f>'Com Gas'!V54*$N40/100</f>
        <v>18.349733907562904</v>
      </c>
      <c r="AJ40" s="14">
        <f>'Res Gas'!J69/100/$P$2*$M40/100</f>
        <v>18.431458026434072</v>
      </c>
      <c r="AK40" s="14">
        <f>'Com Gas'!S54*$N40/100</f>
        <v>15.741085955329806</v>
      </c>
      <c r="AL40" s="14">
        <f>'Res Gas'!D69/100/$P$2*$M40/100</f>
        <v>21.85100433925701</v>
      </c>
      <c r="AM40" s="14">
        <f>'Com Gas'!P54*$N40/100</f>
        <v>20.077472407945944</v>
      </c>
      <c r="AN40" s="14">
        <f>AVERAGE('Res Gas'!G69/100/$P$2*$M40/100,'Res Gas'!M69/100/$P$2*$M40/100,'Res Gas'!S69/100/$P$2*$M40/100,'Res Gas'!V69/100/$P$2*$M40/100,'Res Gas'!Y69/100/$P$2*$M40/100)</f>
        <v>21.163223087333666</v>
      </c>
      <c r="AO40" s="14">
        <f>AVERAGE('Com Gas'!D54*$N40/100,'Com Gas'!G54*$N40/100,'Com Gas'!J54*$N40/100,'Com Gas'!M54*$N40/100,'Com Gas'!Y54*$N40/100)</f>
        <v>15.75342006439892</v>
      </c>
    </row>
    <row r="41" spans="2:41" x14ac:dyDescent="0.25">
      <c r="B41" s="70">
        <v>2023</v>
      </c>
      <c r="C41" s="67">
        <v>316.12234000000001</v>
      </c>
      <c r="D41" s="67">
        <v>170.07105000000001</v>
      </c>
      <c r="E41" s="67">
        <v>2575.5823999999998</v>
      </c>
      <c r="F41" s="67">
        <v>1098.7460000000001</v>
      </c>
      <c r="G41" s="67">
        <v>2095.8247000000001</v>
      </c>
      <c r="H41" s="67">
        <v>963.04166999999995</v>
      </c>
      <c r="I41" s="67">
        <v>101.12599</v>
      </c>
      <c r="J41" s="67">
        <v>33.228619999999999</v>
      </c>
      <c r="K41" s="67"/>
      <c r="L41" s="70">
        <v>2023</v>
      </c>
      <c r="M41" s="14">
        <v>370.08390389022532</v>
      </c>
      <c r="N41" s="14">
        <v>120.05155158043952</v>
      </c>
      <c r="O41" s="14"/>
      <c r="P41" s="14">
        <f>'Res Gas'!O70/100/$P$2*$M41/100</f>
        <v>22.456301071010181</v>
      </c>
      <c r="Q41" s="14">
        <f>'Com Gas'!U55*$N41/100</f>
        <v>17.830487931154519</v>
      </c>
      <c r="R41" s="14">
        <f>'Res Gas'!I70/100/$P$2*$M41/100</f>
        <v>17.711349043272921</v>
      </c>
      <c r="S41" s="14">
        <f>'Com Gas'!R55*$N41/100</f>
        <v>15.126088629296882</v>
      </c>
      <c r="T41" s="14">
        <f>'Res Gas'!C70/100/$P$2*$M41/100</f>
        <v>21.33672519365086</v>
      </c>
      <c r="U41" s="14">
        <f>'Com Gas'!O55*$N41/100</f>
        <v>19.60493461537687</v>
      </c>
      <c r="V41" s="14">
        <f>AVERAGE('Res Gas'!F70/100/$P$2*$M41/100,'Res Gas'!L70/100/$P$2*$M41/100,'Res Gas'!R70/100/$P$2*$M41/100,'Res Gas'!U70/100/$P$2*$M41/100,'Res Gas'!X70/100/$P$2*$M41/100)</f>
        <v>20.454061679784974</v>
      </c>
      <c r="W41" s="14">
        <f>AVERAGE('Com Gas'!C55*$N41/100,'Com Gas'!F55*$N41/100,'Com Gas'!I55*$N41/100,'Com Gas'!L55*$N41/100,'Com Gas'!X55*$N41/100)</f>
        <v>15.239850916530449</v>
      </c>
      <c r="Y41" s="14">
        <f>'Res Gas'!N70/100/$P$2*$M41/100</f>
        <v>20.159541705570437</v>
      </c>
      <c r="Z41" s="14">
        <f>'Com Gas'!T55*$N41/100</f>
        <v>16.006842085975386</v>
      </c>
      <c r="AA41" s="14">
        <f>'Res Gas'!H70/100/$P$2*$M41/100</f>
        <v>15.481438009161089</v>
      </c>
      <c r="AB41" s="14">
        <f>'Com Gas'!Q55*$N41/100</f>
        <v>13.221669499223122</v>
      </c>
      <c r="AC41" s="14">
        <f>'Res Gas'!B70/100/$P$2*$M41/100</f>
        <v>19.117000866120872</v>
      </c>
      <c r="AD41" s="14">
        <f>'Com Gas'!N55*$N41/100</f>
        <v>17.565373721639709</v>
      </c>
      <c r="AE41" s="14">
        <f>AVERAGE('Res Gas'!E70/100/$P$2*$M41/100,'Res Gas'!K70/100/$P$2*$M41/100,'Res Gas'!Q70/100/$P$2*$M41/100,'Res Gas'!T70/100/$P$2*$M41/100,'Res Gas'!W70/100/$P$2*$M41/100)</f>
        <v>18.078272514358147</v>
      </c>
      <c r="AF41" s="14">
        <f>AVERAGE('Com Gas'!B55*$N41/100,'Com Gas'!E55*$N41/100,'Com Gas'!H55*$N41/100,'Com Gas'!K55*$N41/100,'Com Gas'!W55*$N41/100)</f>
        <v>13.491113433205953</v>
      </c>
      <c r="AH41" s="14">
        <f>'Res Gas'!P70/100/$P$2*$M41/100</f>
        <v>23.834446015147304</v>
      </c>
      <c r="AI41" s="14">
        <f>'Com Gas'!V55*$N41/100</f>
        <v>18.924746362946788</v>
      </c>
      <c r="AJ41" s="14">
        <f>'Res Gas'!J70/100/$P$2*$M41/100</f>
        <v>19.046767487743185</v>
      </c>
      <c r="AK41" s="14">
        <f>'Com Gas'!S55*$N41/100</f>
        <v>16.26658095988687</v>
      </c>
      <c r="AL41" s="14">
        <f>'Res Gas'!D70/100/$P$2*$M41/100</f>
        <v>22.539162493247836</v>
      </c>
      <c r="AM41" s="14">
        <f>'Com Gas'!P55*$N41/100</f>
        <v>20.709776357665593</v>
      </c>
      <c r="AN41" s="14">
        <f>AVERAGE('Res Gas'!G70/100/$P$2*$M41/100,'Res Gas'!M70/100/$P$2*$M41/100,'Res Gas'!S70/100/$P$2*$M41/100,'Res Gas'!V70/100/$P$2*$M41/100,'Res Gas'!Y70/100/$P$2*$M41/100)</f>
        <v>21.852004136858902</v>
      </c>
      <c r="AO41" s="14">
        <f>AVERAGE('Com Gas'!D55*$N41/100,'Com Gas'!G55*$N41/100,'Com Gas'!J55*$N41/100,'Com Gas'!M55*$N41/100,'Com Gas'!Y55*$N41/100)</f>
        <v>16.264221977391102</v>
      </c>
    </row>
    <row r="42" spans="2:41" x14ac:dyDescent="0.25">
      <c r="B42" s="70">
        <v>2024</v>
      </c>
      <c r="C42" s="67">
        <v>316.47741000000002</v>
      </c>
      <c r="D42" s="67">
        <v>171.27680000000001</v>
      </c>
      <c r="E42" s="67">
        <v>2582.3326999999999</v>
      </c>
      <c r="F42" s="67">
        <v>1110.3028999999999</v>
      </c>
      <c r="G42" s="67">
        <v>2103.4720000000002</v>
      </c>
      <c r="H42" s="67">
        <v>963.90998000000002</v>
      </c>
      <c r="I42" s="67">
        <v>101.80643000000001</v>
      </c>
      <c r="J42" s="67">
        <v>33.491540999999998</v>
      </c>
      <c r="K42" s="67"/>
      <c r="L42" s="70">
        <v>2024</v>
      </c>
      <c r="M42" s="14">
        <v>378.01646193045133</v>
      </c>
      <c r="N42" s="14">
        <v>122.62479481182714</v>
      </c>
      <c r="O42" s="14"/>
      <c r="P42" s="14">
        <f>'Res Gas'!O71/100/$P$2*$M42/100</f>
        <v>23.089671279500024</v>
      </c>
      <c r="Q42" s="14">
        <f>'Com Gas'!U56*$N42/100</f>
        <v>18.333389091177263</v>
      </c>
      <c r="R42" s="14">
        <f>'Res Gas'!I71/100/$P$2*$M42/100</f>
        <v>18.238681824470241</v>
      </c>
      <c r="S42" s="14">
        <f>'Com Gas'!R56*$N42/100</f>
        <v>15.576448585844291</v>
      </c>
      <c r="T42" s="14">
        <f>'Res Gas'!C71/100/$P$2*$M42/100</f>
        <v>21.895325539825027</v>
      </c>
      <c r="U42" s="14">
        <f>'Com Gas'!O56*$N42/100</f>
        <v>20.118196288078654</v>
      </c>
      <c r="V42" s="14">
        <f>AVERAGE('Res Gas'!F71/100/$P$2*$M42/100,'Res Gas'!L71/100/$P$2*$M42/100,'Res Gas'!R71/100/$P$2*$M42/100,'Res Gas'!U71/100/$P$2*$M42/100,'Res Gas'!X71/100/$P$2*$M42/100)</f>
        <v>21.040673058068553</v>
      </c>
      <c r="W42" s="14">
        <f>AVERAGE('Com Gas'!C56*$N42/100,'Com Gas'!F56*$N42/100,'Com Gas'!I56*$N42/100,'Com Gas'!L56*$N42/100,'Com Gas'!X56*$N42/100)</f>
        <v>15.673912194175006</v>
      </c>
      <c r="Y42" s="14">
        <f>'Res Gas'!N71/100/$P$2*$M42/100</f>
        <v>20.717576383279958</v>
      </c>
      <c r="Z42" s="14">
        <f>'Com Gas'!T56*$N42/100</f>
        <v>16.449926214327686</v>
      </c>
      <c r="AA42" s="14">
        <f>'Res Gas'!H71/100/$P$2*$M42/100</f>
        <v>15.935705265143627</v>
      </c>
      <c r="AB42" s="14">
        <f>'Com Gas'!Q56*$N42/100</f>
        <v>13.609629036274262</v>
      </c>
      <c r="AC42" s="14">
        <f>'Res Gas'!B71/100/$P$2*$M42/100</f>
        <v>19.633211957776524</v>
      </c>
      <c r="AD42" s="14">
        <f>'Com Gas'!N56*$N42/100</f>
        <v>18.039686654284729</v>
      </c>
      <c r="AE42" s="14">
        <f>AVERAGE('Res Gas'!E71/100/$P$2*$M42/100,'Res Gas'!K71/100/$P$2*$M42/100,'Res Gas'!Q71/100/$P$2*$M42/100,'Res Gas'!T71/100/$P$2*$M42/100,'Res Gas'!W71/100/$P$2*$M42/100)</f>
        <v>18.593091076857771</v>
      </c>
      <c r="AF42" s="14">
        <f>AVERAGE('Com Gas'!B56*$N42/100,'Com Gas'!E56*$N42/100,'Com Gas'!H56*$N42/100,'Com Gas'!K56*$N42/100,'Com Gas'!W56*$N42/100)</f>
        <v>13.87343867659979</v>
      </c>
      <c r="AH42" s="14">
        <f>'Res Gas'!P71/100/$P$2*$M42/100</f>
        <v>24.543719154376586</v>
      </c>
      <c r="AI42" s="14">
        <f>'Com Gas'!V56*$N42/100</f>
        <v>19.487915074878867</v>
      </c>
      <c r="AJ42" s="14">
        <f>'Res Gas'!J71/100/$P$2*$M42/100</f>
        <v>19.64754928503762</v>
      </c>
      <c r="AK42" s="14">
        <f>'Com Gas'!S56*$N42/100</f>
        <v>16.779668850060624</v>
      </c>
      <c r="AL42" s="14">
        <f>'Res Gas'!D71/100/$P$2*$M42/100</f>
        <v>23.227528002776157</v>
      </c>
      <c r="AM42" s="14">
        <f>'Com Gas'!P56*$N42/100</f>
        <v>21.342270832956451</v>
      </c>
      <c r="AN42" s="14">
        <f>AVERAGE('Res Gas'!G71/100/$P$2*$M42/100,'Res Gas'!M71/100/$P$2*$M42/100,'Res Gas'!S71/100/$P$2*$M42/100,'Res Gas'!V71/100/$P$2*$M42/100,'Res Gas'!Y71/100/$P$2*$M42/100)</f>
        <v>22.528250225846421</v>
      </c>
      <c r="AO42" s="14">
        <f>AVERAGE('Com Gas'!D56*$N42/100,'Com Gas'!G56*$N42/100,'Com Gas'!J56*$N42/100,'Com Gas'!M56*$N42/100,'Com Gas'!Y56*$N42/100)</f>
        <v>16.766334070819319</v>
      </c>
    </row>
    <row r="43" spans="2:41" x14ac:dyDescent="0.25">
      <c r="B43" s="70">
        <v>2025</v>
      </c>
      <c r="C43" s="67">
        <f>C42*C42/C41</f>
        <v>316.8328788161827</v>
      </c>
      <c r="D43" s="67">
        <f t="shared" ref="D43:J43" si="0">D42*D42/D41</f>
        <v>172.49109838646848</v>
      </c>
      <c r="E43" s="67">
        <f t="shared" si="0"/>
        <v>2589.1006917461814</v>
      </c>
      <c r="F43" s="67">
        <f t="shared" si="0"/>
        <v>1121.9813585199943</v>
      </c>
      <c r="G43" s="67">
        <f t="shared" si="0"/>
        <v>2111.1472036683226</v>
      </c>
      <c r="H43" s="67">
        <f t="shared" si="0"/>
        <v>964.77907289681502</v>
      </c>
      <c r="I43" s="67">
        <f t="shared" si="0"/>
        <v>102.49144843323562</v>
      </c>
      <c r="J43" s="67">
        <f t="shared" si="0"/>
        <v>33.756542358806385</v>
      </c>
      <c r="L43" s="70">
        <v>2025</v>
      </c>
      <c r="M43" s="14">
        <v>385.96122585512364</v>
      </c>
      <c r="N43" s="14">
        <v>125.20199751119156</v>
      </c>
      <c r="O43" s="14"/>
      <c r="P43" s="14">
        <f>'Res Gas'!O72/100/$P$2*$M43/100</f>
        <v>23.707622033446096</v>
      </c>
      <c r="Q43" s="14">
        <f>'Com Gas'!U57*$N43/100</f>
        <v>18.824047077345227</v>
      </c>
      <c r="R43" s="14">
        <f>'Res Gas'!I72/100/$P$2*$M43/100</f>
        <v>18.750702001128467</v>
      </c>
      <c r="S43" s="14">
        <f>'Com Gas'!R57*$N43/100</f>
        <v>16.013731062362496</v>
      </c>
      <c r="T43" s="14">
        <f>'Res Gas'!C72/100/$P$2*$M43/100</f>
        <v>22.489816661709238</v>
      </c>
      <c r="U43" s="14">
        <f>'Com Gas'!O57*$N43/100</f>
        <v>20.664435669623021</v>
      </c>
      <c r="V43" s="14">
        <f>AVERAGE('Res Gas'!F72/100/$P$2*$M43/100,'Res Gas'!L72/100/$P$2*$M43/100,'Res Gas'!R72/100/$P$2*$M43/100,'Res Gas'!U72/100/$P$2*$M43/100,'Res Gas'!X72/100/$P$2*$M43/100)</f>
        <v>21.621267223547076</v>
      </c>
      <c r="W43" s="14">
        <f>AVERAGE('Com Gas'!C57*$N43/100,'Com Gas'!F57*$N43/100,'Com Gas'!I57*$N43/100,'Com Gas'!L57*$N43/100,'Com Gas'!X57*$N43/100)</f>
        <v>16.105417611806676</v>
      </c>
      <c r="Y43" s="14">
        <f>'Res Gas'!N72/100/$P$2*$M43/100</f>
        <v>21.227403764300242</v>
      </c>
      <c r="Z43" s="14">
        <f>'Com Gas'!T57*$N43/100</f>
        <v>16.854733352222254</v>
      </c>
      <c r="AA43" s="14">
        <f>'Res Gas'!H72/100/$P$2*$M43/100</f>
        <v>16.342914454732387</v>
      </c>
      <c r="AB43" s="14">
        <f>'Com Gas'!Q57*$N43/100</f>
        <v>13.957399399634774</v>
      </c>
      <c r="AC43" s="14">
        <f>'Res Gas'!B72/100/$P$2*$M43/100</f>
        <v>20.082239824927782</v>
      </c>
      <c r="AD43" s="14">
        <f>'Com Gas'!N57*$N43/100</f>
        <v>18.452269273973819</v>
      </c>
      <c r="AE43" s="14">
        <f>AVERAGE('Res Gas'!E72/100/$P$2*$M43/100,'Res Gas'!K72/100/$P$2*$M43/100,'Res Gas'!Q72/100/$P$2*$M43/100,'Res Gas'!T72/100/$P$2*$M43/100,'Res Gas'!W72/100/$P$2*$M43/100)</f>
        <v>19.053757359814707</v>
      </c>
      <c r="AF43" s="14">
        <f>AVERAGE('Com Gas'!B57*$N43/100,'Com Gas'!E57*$N43/100,'Com Gas'!H57*$N43/100,'Com Gas'!K57*$N43/100,'Com Gas'!W57*$N43/100)</f>
        <v>14.215163791449111</v>
      </c>
      <c r="AH43" s="14">
        <f>'Res Gas'!P72/100/$P$2*$M43/100</f>
        <v>25.319372773723202</v>
      </c>
      <c r="AI43" s="14">
        <f>'Com Gas'!V57*$N43/100</f>
        <v>20.103790434528833</v>
      </c>
      <c r="AJ43" s="14">
        <f>'Res Gas'!J72/100/$P$2*$M43/100</f>
        <v>20.312088189844015</v>
      </c>
      <c r="AK43" s="14">
        <f>'Com Gas'!S57*$N43/100</f>
        <v>17.347207457490164</v>
      </c>
      <c r="AL43" s="14">
        <f>'Res Gas'!D72/100/$P$2*$M43/100</f>
        <v>23.926044027537877</v>
      </c>
      <c r="AM43" s="14">
        <f>'Com Gas'!P57*$N43/100</f>
        <v>21.984091959158217</v>
      </c>
      <c r="AN43" s="14">
        <f>AVERAGE('Res Gas'!G72/100/$P$2*$M43/100,'Res Gas'!M72/100/$P$2*$M43/100,'Res Gas'!S72/100/$P$2*$M43/100,'Res Gas'!V72/100/$P$2*$M43/100,'Res Gas'!Y72/100/$P$2*$M43/100)</f>
        <v>23.261903681408974</v>
      </c>
      <c r="AO43" s="14">
        <f>AVERAGE('Com Gas'!D57*$N43/100,'Com Gas'!G57*$N43/100,'Com Gas'!J57*$N43/100,'Com Gas'!M57*$N43/100,'Com Gas'!Y57*$N43/100)</f>
        <v>17.30876114197509</v>
      </c>
    </row>
    <row r="44" spans="2:41" x14ac:dyDescent="0.25">
      <c r="B44" s="70">
        <v>2026</v>
      </c>
      <c r="C44" s="67">
        <f>C43*C43/C42</f>
        <v>317.18874689650016</v>
      </c>
      <c r="D44" s="67">
        <f t="shared" ref="D44" si="1">D43*D43/D42</f>
        <v>173.7140057647641</v>
      </c>
      <c r="E44" s="67">
        <f t="shared" ref="E44" si="2">E43*E43/E42</f>
        <v>2595.8864216065404</v>
      </c>
      <c r="F44" s="67">
        <f t="shared" ref="F44" si="3">F43*F43/F42</f>
        <v>1133.7826541445331</v>
      </c>
      <c r="G44" s="67">
        <f t="shared" ref="G44" si="4">G43*G43/G42</f>
        <v>2118.8504128206023</v>
      </c>
      <c r="H44" s="67">
        <f t="shared" ref="H44" si="5">H43*H43/H42</f>
        <v>965.64894939633041</v>
      </c>
      <c r="I44" s="67">
        <f t="shared" ref="I44" si="6">I43*I43/I42</f>
        <v>103.18107610631859</v>
      </c>
      <c r="J44" s="67">
        <f t="shared" ref="J44" si="7">J43*J43/J42</f>
        <v>34.023640537229674</v>
      </c>
      <c r="L44" s="70">
        <v>2026</v>
      </c>
      <c r="M44" s="14">
        <v>393.92446585910915</v>
      </c>
      <c r="N44" s="14">
        <v>127.78519366762168</v>
      </c>
      <c r="O44" s="14"/>
      <c r="P44" s="14">
        <f>'Res Gas'!O73/100/$P$2*$M44/100</f>
        <v>24.420709578370875</v>
      </c>
      <c r="Q44" s="14">
        <f>'Com Gas'!U58*$N44/100</f>
        <v>19.390244458803195</v>
      </c>
      <c r="R44" s="14">
        <f>'Res Gas'!I73/100/$P$2*$M44/100</f>
        <v>19.355129022706581</v>
      </c>
      <c r="S44" s="14">
        <f>'Com Gas'!R58*$N44/100</f>
        <v>16.52993209685145</v>
      </c>
      <c r="T44" s="14">
        <f>'Res Gas'!C73/100/$P$2*$M44/100</f>
        <v>23.138228154187992</v>
      </c>
      <c r="U44" s="14">
        <f>'Com Gas'!O58*$N44/100</f>
        <v>21.260218986815836</v>
      </c>
      <c r="V44" s="14">
        <f>AVERAGE('Res Gas'!F73/100/$P$2*$M44/100,'Res Gas'!L73/100/$P$2*$M44/100,'Res Gas'!R73/100/$P$2*$M44/100,'Res Gas'!U73/100/$P$2*$M44/100,'Res Gas'!X73/100/$P$2*$M44/100)</f>
        <v>22.292692466182828</v>
      </c>
      <c r="W44" s="14">
        <f>AVERAGE('Com Gas'!C58*$N44/100,'Com Gas'!F58*$N44/100,'Com Gas'!I58*$N44/100,'Com Gas'!L58*$N44/100,'Com Gas'!X58*$N44/100)</f>
        <v>16.602388826933989</v>
      </c>
      <c r="Y44" s="14">
        <f>'Res Gas'!N73/100/$P$2*$M44/100</f>
        <v>21.780889793246473</v>
      </c>
      <c r="Z44" s="14">
        <f>'Com Gas'!T58*$N44/100</f>
        <v>17.294205816007867</v>
      </c>
      <c r="AA44" s="14">
        <f>'Res Gas'!H73/100/$P$2*$M44/100</f>
        <v>16.792152921106773</v>
      </c>
      <c r="AB44" s="14">
        <f>'Com Gas'!Q58*$N44/100</f>
        <v>14.341064180982935</v>
      </c>
      <c r="AC44" s="14">
        <f>'Res Gas'!B73/100/$P$2*$M44/100</f>
        <v>20.601023072845866</v>
      </c>
      <c r="AD44" s="14">
        <f>'Com Gas'!N58*$N44/100</f>
        <v>18.928945594387468</v>
      </c>
      <c r="AE44" s="14">
        <f>AVERAGE('Res Gas'!E73/100/$P$2*$M44/100,'Res Gas'!K73/100/$P$2*$M44/100,'Res Gas'!Q73/100/$P$2*$M44/100,'Res Gas'!T73/100/$P$2*$M44/100,'Res Gas'!W73/100/$P$2*$M44/100)</f>
        <v>19.564859928727738</v>
      </c>
      <c r="AF44" s="14">
        <f>AVERAGE('Com Gas'!B58*$N44/100,'Com Gas'!E58*$N44/100,'Com Gas'!H58*$N44/100,'Com Gas'!K58*$N44/100,'Com Gas'!W58*$N44/100)</f>
        <v>14.595038133770899</v>
      </c>
      <c r="AH44" s="14">
        <f>'Res Gas'!P73/100/$P$2*$M44/100</f>
        <v>26.014253756063159</v>
      </c>
      <c r="AI44" s="14">
        <f>'Com Gas'!V58*$N44/100</f>
        <v>20.655531655401401</v>
      </c>
      <c r="AJ44" s="14">
        <f>'Res Gas'!J73/100/$P$2*$M44/100</f>
        <v>20.898379461966051</v>
      </c>
      <c r="AK44" s="14">
        <f>'Com Gas'!S58*$N44/100</f>
        <v>17.847919951102799</v>
      </c>
      <c r="AL44" s="14">
        <f>'Res Gas'!D73/100/$P$2*$M44/100</f>
        <v>24.622865304530915</v>
      </c>
      <c r="AM44" s="14">
        <f>'Com Gas'!P58*$N44/100</f>
        <v>22.624355891418869</v>
      </c>
      <c r="AN44" s="14">
        <f>AVERAGE('Res Gas'!G73/100/$P$2*$M44/100,'Res Gas'!M73/100/$P$2*$M44/100,'Res Gas'!S73/100/$P$2*$M44/100,'Res Gas'!V73/100/$P$2*$M44/100,'Res Gas'!Y73/100/$P$2*$M44/100)</f>
        <v>23.927393864772263</v>
      </c>
      <c r="AO44" s="14">
        <f>AVERAGE('Com Gas'!D58*$N44/100,'Com Gas'!G58*$N44/100,'Com Gas'!J58*$N44/100,'Com Gas'!M58*$N44/100,'Com Gas'!Y58*$N44/100)</f>
        <v>17.80379870933595</v>
      </c>
    </row>
    <row r="45" spans="2:41" x14ac:dyDescent="0.25">
      <c r="O45" s="14"/>
    </row>
    <row r="47" spans="2:41" x14ac:dyDescent="0.25">
      <c r="C47" s="72" t="s">
        <v>38</v>
      </c>
    </row>
    <row r="48" spans="2:41" x14ac:dyDescent="0.25">
      <c r="C48" s="71" t="s">
        <v>40</v>
      </c>
      <c r="D48" s="71" t="s">
        <v>40</v>
      </c>
      <c r="E48" s="71" t="s">
        <v>39</v>
      </c>
      <c r="F48" s="71" t="s">
        <v>39</v>
      </c>
      <c r="G48" s="71" t="s">
        <v>42</v>
      </c>
      <c r="H48" s="71" t="s">
        <v>42</v>
      </c>
    </row>
    <row r="49" spans="2:8" x14ac:dyDescent="0.25">
      <c r="C49" s="71" t="s">
        <v>24</v>
      </c>
      <c r="D49" s="71" t="s">
        <v>25</v>
      </c>
      <c r="E49" s="71" t="s">
        <v>24</v>
      </c>
      <c r="F49" s="71" t="s">
        <v>25</v>
      </c>
      <c r="G49" s="71" t="s">
        <v>24</v>
      </c>
      <c r="H49" s="71" t="s">
        <v>25</v>
      </c>
    </row>
    <row r="50" spans="2:8" x14ac:dyDescent="0.25">
      <c r="B50" s="71">
        <v>2020</v>
      </c>
      <c r="C50" s="69">
        <f>SUMPRODUCT($C38:$J38,$Y38:$AF38,$Y$2:$AF$2)/SUMIFS($C38:$J38,$C$7:$J$7,C$49)</f>
        <v>15.883110098456273</v>
      </c>
      <c r="D50" s="69">
        <f>SUMPRODUCT($C38:$J38,$Y38:$AF38,$Y$3:$AF$3)/SUMIFS($C38:$J38,$C$7:$J$7,D$49)</f>
        <v>14.046504456707476</v>
      </c>
      <c r="E50" s="69">
        <f>SUMPRODUCT($C38:$J38,$P38:$W38,$Y$2:$AF$2)/SUMIFS($C38:$J38,$C$7:$J$7,E$49)</f>
        <v>17.906171425515048</v>
      </c>
      <c r="F50" s="69">
        <f>SUMPRODUCT($C38:$J38,$P38:$W38,$Y$3:$AF$3)/SUMIFS($C38:$J38,$C$7:$J$7,F$49)</f>
        <v>15.817636090311394</v>
      </c>
      <c r="G50" s="69">
        <f>SUMPRODUCT($C38:$J38,$AH38:$AO38,$Y$2:$AF$2)/SUMIFS($C38:$J38,$C$7:$J$7,G$49)</f>
        <v>18.945116269918039</v>
      </c>
      <c r="H50" s="69">
        <f>SUMPRODUCT($C38:$J38,$AH38:$AO38,$Y$3:$AF$3)/SUMIFS($C38:$J38,$C$7:$J$7,H$49)</f>
        <v>16.724721921567379</v>
      </c>
    </row>
    <row r="51" spans="2:8" x14ac:dyDescent="0.25">
      <c r="B51" s="71">
        <v>2021</v>
      </c>
      <c r="C51" s="69">
        <f>SUMPRODUCT($C39:$J39,$Y39:$AF39,$Y$2:$AF$2)/SUMIFS($C39:$J39,$C$7:$J$7,C$49)</f>
        <v>16.592136960770386</v>
      </c>
      <c r="D51" s="69">
        <f>SUMPRODUCT($C39:$J39,$Y39:$AF39,$Y$3:$AF$3)/SUMIFS($C39:$J39,$C$7:$J$7,D$49)</f>
        <v>14.660673359875934</v>
      </c>
      <c r="E51" s="69">
        <f>SUMPRODUCT($C39:$J39,$P39:$W39,$Y$2:$AF$2)/SUMIFS($C39:$J39,$C$7:$J$7,E$49)</f>
        <v>18.458278378685161</v>
      </c>
      <c r="F51" s="69">
        <f>SUMPRODUCT($C39:$J39,$P39:$W39,$Y$3:$AF$3)/SUMIFS($C39:$J39,$C$7:$J$7,F$49)</f>
        <v>16.293409048183118</v>
      </c>
      <c r="G51" s="69">
        <f>SUMPRODUCT($C39:$J39,$AH39:$AO39,$Y$2:$AF$2)/SUMIFS($C39:$J39,$C$7:$J$7,G$49)</f>
        <v>19.521661980232565</v>
      </c>
      <c r="H51" s="69">
        <f>SUMPRODUCT($C39:$J39,$AH39:$AO39,$Y$3:$AF$3)/SUMIFS($C39:$J39,$C$7:$J$7,H$49)</f>
        <v>17.218490453343346</v>
      </c>
    </row>
    <row r="52" spans="2:8" x14ac:dyDescent="0.25">
      <c r="B52" s="71">
        <v>2022</v>
      </c>
      <c r="C52" s="69">
        <f>SUMPRODUCT($C40:$J40,$Y40:$AF40,$Y$2:$AF$2)/SUMIFS($C40:$J40,$C$7:$J$7,C$49)</f>
        <v>16.842624426624514</v>
      </c>
      <c r="D52" s="69">
        <f>SUMPRODUCT($C40:$J40,$Y40:$AF40,$Y$3:$AF$3)/SUMIFS($C40:$J40,$C$7:$J$7,D$49)</f>
        <v>14.871739804842194</v>
      </c>
      <c r="E52" s="69">
        <f>SUMPRODUCT($C40:$J40,$P40:$W40,$Y$2:$AF$2)/SUMIFS($C40:$J40,$C$7:$J$7,E$49)</f>
        <v>19.016361153659069</v>
      </c>
      <c r="F52" s="69">
        <f>SUMPRODUCT($C40:$J40,$P40:$W40,$Y$3:$AF$3)/SUMIFS($C40:$J40,$C$7:$J$7,F$49)</f>
        <v>16.77343391425752</v>
      </c>
      <c r="G52" s="69">
        <f>SUMPRODUCT($C40:$J40,$AH40:$AO40,$Y$2:$AF$2)/SUMIFS($C40:$J40,$C$7:$J$7,G$49)</f>
        <v>20.184142539542908</v>
      </c>
      <c r="H52" s="69">
        <f>SUMPRODUCT($C40:$J40,$AH40:$AO40,$Y$3:$AF$3)/SUMIFS($C40:$J40,$C$7:$J$7,H$49)</f>
        <v>17.791120226309044</v>
      </c>
    </row>
    <row r="53" spans="2:8" x14ac:dyDescent="0.25">
      <c r="B53" s="71">
        <v>2023</v>
      </c>
      <c r="C53" s="69">
        <f>SUMPRODUCT($C41:$J41,$Y41:$AF41,$Y$2:$AF$2)/SUMIFS($C41:$J41,$C$7:$J$7,C$49)</f>
        <v>17.321012944085435</v>
      </c>
      <c r="D53" s="69">
        <f>SUMPRODUCT($C41:$J41,$Y41:$AF41,$Y$3:$AF$3)/SUMIFS($C41:$J41,$C$7:$J$7,D$49)</f>
        <v>15.281545320477727</v>
      </c>
      <c r="E53" s="69">
        <f>SUMPRODUCT($C41:$J41,$P41:$W41,$Y$2:$AF$2)/SUMIFS($C41:$J41,$C$7:$J$7,E$49)</f>
        <v>19.553780286765825</v>
      </c>
      <c r="F53" s="69">
        <f>SUMPRODUCT($C41:$J41,$P41:$W41,$Y$3:$AF$3)/SUMIFS($C41:$J41,$C$7:$J$7,F$49)</f>
        <v>17.235073756027699</v>
      </c>
      <c r="G53" s="69">
        <f>SUMPRODUCT($C41:$J41,$AH41:$AO41,$Y$2:$AF$2)/SUMIFS($C41:$J41,$C$7:$J$7,G$49)</f>
        <v>20.8383256532899</v>
      </c>
      <c r="H53" s="69">
        <f>SUMPRODUCT($C41:$J41,$AH41:$AO41,$Y$3:$AF$3)/SUMIFS($C41:$J41,$C$7:$J$7,H$49)</f>
        <v>18.355233714200651</v>
      </c>
    </row>
    <row r="54" spans="2:8" x14ac:dyDescent="0.25">
      <c r="B54" s="71">
        <v>2024</v>
      </c>
      <c r="C54" s="69">
        <f>SUMPRODUCT($C42:$J42,$Y42:$AF42,$Y$2:$AF$2)/SUMIFS($C42:$J42,$C$7:$J$7,C$49)</f>
        <v>17.80900641810732</v>
      </c>
      <c r="D54" s="69">
        <f>SUMPRODUCT($C42:$J42,$Y42:$AF42,$Y$3:$AF$3)/SUMIFS($C42:$J42,$C$7:$J$7,D$49)</f>
        <v>15.700690212713194</v>
      </c>
      <c r="E54" s="69">
        <f>SUMPRODUCT($C42:$J42,$P42:$W42,$Y$2:$AF$2)/SUMIFS($C42:$J42,$C$7:$J$7,E$49)</f>
        <v>20.102312695629433</v>
      </c>
      <c r="F54" s="69">
        <f>SUMPRODUCT($C42:$J42,$P42:$W42,$Y$3:$AF$3)/SUMIFS($C42:$J42,$C$7:$J$7,F$49)</f>
        <v>17.706040548288986</v>
      </c>
      <c r="G54" s="69">
        <f>SUMPRODUCT($C42:$J42,$AH42:$AO42,$Y$2:$AF$2)/SUMIFS($C42:$J42,$C$7:$J$7,G$49)</f>
        <v>21.483956697987541</v>
      </c>
      <c r="H54" s="69">
        <f>SUMPRODUCT($C42:$J42,$AH42:$AO42,$Y$3:$AF$3)/SUMIFS($C42:$J42,$C$7:$J$7,H$49)</f>
        <v>18.912793373412871</v>
      </c>
    </row>
    <row r="55" spans="2:8" x14ac:dyDescent="0.25">
      <c r="B55" s="71">
        <v>2025</v>
      </c>
      <c r="C55" s="69">
        <f>SUMPRODUCT($C43:$J43,$Y43:$AF43,$Y$2:$AF$2)/SUMIFS($C43:$J43,$C$7:$J$7,C$49)</f>
        <v>18.241446383079829</v>
      </c>
      <c r="D55" s="69">
        <f>SUMPRODUCT($C43:$J43,$Y43:$AF43,$Y$3:$AF$3)/SUMIFS($C43:$J43,$C$7:$J$7,D$49)</f>
        <v>16.070353993847505</v>
      </c>
      <c r="E55" s="69">
        <f>SUMPRODUCT($C43:$J43,$P43:$W43,$Y$2:$AF$2)/SUMIFS($C43:$J43,$C$7:$J$7,E$49)</f>
        <v>20.656827096512142</v>
      </c>
      <c r="F55" s="69">
        <f>SUMPRODUCT($C43:$J43,$P43:$W43,$Y$3:$AF$3)/SUMIFS($C43:$J43,$C$7:$J$7,F$49)</f>
        <v>18.183262019027016</v>
      </c>
      <c r="G55" s="69">
        <f>SUMPRODUCT($C43:$J43,$AH43:$AO43,$Y$2:$AF$2)/SUMIFS($C43:$J43,$C$7:$J$7,G$49)</f>
        <v>22.171305249209773</v>
      </c>
      <c r="H55" s="69">
        <f>SUMPRODUCT($C43:$J43,$AH43:$AO43,$Y$3:$AF$3)/SUMIFS($C43:$J43,$C$7:$J$7,H$49)</f>
        <v>19.504965819329808</v>
      </c>
    </row>
    <row r="56" spans="2:8" x14ac:dyDescent="0.25">
      <c r="B56" s="71">
        <v>2026</v>
      </c>
      <c r="C56" s="69">
        <f>SUMPRODUCT($C44:$J44,$Y44:$AF44,$Y$2:$AF$2)/SUMIFS($C44:$J44,$C$7:$J$7,C$49)</f>
        <v>18.727631353449773</v>
      </c>
      <c r="D56" s="69">
        <f>SUMPRODUCT($C44:$J44,$Y44:$AF44,$Y$3:$AF$3)/SUMIFS($C44:$J44,$C$7:$J$7,D$49)</f>
        <v>16.48738528362102</v>
      </c>
      <c r="E56" s="69">
        <f>SUMPRODUCT($C44:$J44,$P44:$W44,$Y$2:$AF$2)/SUMIFS($C44:$J44,$C$7:$J$7,E$49)</f>
        <v>21.288032840410565</v>
      </c>
      <c r="F56" s="69">
        <f>SUMPRODUCT($C44:$J44,$P44:$W44,$Y$3:$AF$3)/SUMIFS($C44:$J44,$C$7:$J$7,F$49)</f>
        <v>18.726189751487933</v>
      </c>
      <c r="G56" s="69">
        <f>SUMPRODUCT($C44:$J44,$AH44:$AO44,$Y$2:$AF$2)/SUMIFS($C44:$J44,$C$7:$J$7,G$49)</f>
        <v>22.812042359910414</v>
      </c>
      <c r="H56" s="69">
        <f>SUMPRODUCT($C44:$J44,$AH44:$AO44,$Y$3:$AF$3)/SUMIFS($C44:$J44,$C$7:$J$7,H$49)</f>
        <v>20.057805792155932</v>
      </c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0CCC58EB6DDD042AF64737FFB4292D8" ma:contentTypeVersion="11" ma:contentTypeDescription="Create a new document." ma:contentTypeScope="" ma:versionID="13f97a97acb76151d70d6bfa6f20dde2">
  <xsd:schema xmlns:xsd="http://www.w3.org/2001/XMLSchema" xmlns:xs="http://www.w3.org/2001/XMLSchema" xmlns:p="http://schemas.microsoft.com/office/2006/metadata/properties" xmlns:ns2="8eef3743-c7b3-4cbe-8837-b6e805be353c" targetNamespace="http://schemas.microsoft.com/office/2006/metadata/properties" ma:root="true" ma:fieldsID="9d326f15e9f28263b4a2e5035394f321" ns2:_="">
    <xsd:import namespace="8eef3743-c7b3-4cbe-8837-b6e805be353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Docket_x0020_Number" minOccurs="0"/>
                <xsd:element ref="ns2:k2a3b5fc29f742a38f72e68b777baa26" minOccurs="0"/>
                <xsd:element ref="ns2:TaxCatchAll" minOccurs="0"/>
                <xsd:element ref="ns2:Received_x0020_From" minOccurs="0"/>
                <xsd:element ref="ns2:bfc617c42d804116a0a5feb0906d720d" minOccurs="0"/>
                <xsd:element ref="ns2:jbf85ac70d5848c6836ba15e22d94e70" minOccurs="0"/>
                <xsd:element ref="ns2:ia56c5f4991045989a786b6ecb732719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ef3743-c7b3-4cbe-8837-b6e805be353c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Docket_x0020_Number" ma:index="11" nillable="true" ma:displayName="Docket Number" ma:internalName="Docket_x0020_Number">
      <xsd:simpleType>
        <xsd:restriction base="dms:Text">
          <xsd:maxLength value="32"/>
        </xsd:restriction>
      </xsd:simpleType>
    </xsd:element>
    <xsd:element name="k2a3b5fc29f742a38f72e68b777baa26" ma:index="13" nillable="true" ma:taxonomy="true" ma:internalName="k2a3b5fc29f742a38f72e68b777baa26" ma:taxonomyFieldName="Document_x0020_Type" ma:displayName="Document Type" ma:default="" ma:fieldId="{42a3b5fc-29f7-42a3-8f72-e68b777baa26}" ma:sspId="a3ae1311-9ec1-44ed-9b85-20ca267aa743" ma:termSetId="4920f4ef-3ff7-430b-a2e3-4066540b3b4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4" nillable="true" ma:displayName="Taxonomy Catch All Column" ma:hidden="true" ma:list="{234b91fd-55c5-49f0-95fc-2af2c5baedaf}" ma:internalName="TaxCatchAll" ma:showField="CatchAllData" ma:web="8eef3743-c7b3-4cbe-8837-b6e805be353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Received_x0020_From" ma:index="15" nillable="true" ma:displayName="Received From" ma:internalName="Received_x0020_From">
      <xsd:simpleType>
        <xsd:restriction base="dms:Text">
          <xsd:maxLength value="255"/>
        </xsd:restriction>
      </xsd:simpleType>
    </xsd:element>
    <xsd:element name="bfc617c42d804116a0a5feb0906d720d" ma:index="17" nillable="true" ma:taxonomy="true" ma:internalName="bfc617c42d804116a0a5feb0906d720d" ma:taxonomyFieldName="Subject_x0020_Areas" ma:displayName="Subject Areas" ma:default="" ma:fieldId="{bfc617c4-2d80-4116-a0a5-feb0906d720d}" ma:taxonomyMulti="true" ma:sspId="a3ae1311-9ec1-44ed-9b85-20ca267aa743" ma:termSetId="cd7814c8-04c0-4947-a362-3e9c7caefa4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bf85ac70d5848c6836ba15e22d94e70" ma:index="19" nillable="true" ma:taxonomy="true" ma:internalName="jbf85ac70d5848c6836ba15e22d94e70" ma:taxonomyFieldName="Submission_x0020_Type" ma:displayName="Submission Type" ma:default="" ma:fieldId="{3bf85ac7-0d58-48c6-836b-a15e22d94e70}" ma:sspId="a3ae1311-9ec1-44ed-9b85-20ca267aa743" ma:termSetId="81d50c0d-c30e-4c77-a756-69747127f68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ia56c5f4991045989a786b6ecb732719" ma:index="21" nillable="true" ma:taxonomy="true" ma:internalName="ia56c5f4991045989a786b6ecb732719" ma:taxonomyFieldName="Submitter_x0020_Role" ma:displayName="Submitter Role" ma:default="" ma:fieldId="{2a56c5f4-9910-4598-9a78-6b6ecb732719}" ma:sspId="a3ae1311-9ec1-44ed-9b85-20ca267aa743" ma:termSetId="d4ace8ae-a4c4-4770-a8b9-bc6c67c601d9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ceived_x0020_From xmlns="8eef3743-c7b3-4cbe-8837-b6e805be353c">California Energy Commission</Received_x0020_From>
    <Docket_x0020_Number xmlns="8eef3743-c7b3-4cbe-8837-b6e805be353c">16-BSTD-06</Docket_x0020_Number>
    <TaxCatchAll xmlns="8eef3743-c7b3-4cbe-8837-b6e805be353c">
      <Value>8</Value>
      <Value>6</Value>
      <Value>3</Value>
    </TaxCatchAll>
    <jbf85ac70d5848c6836ba15e22d94e70 xmlns="8eef3743-c7b3-4cbe-8837-b6e805be353c">
      <Terms xmlns="http://schemas.microsoft.com/office/infopath/2007/PartnerControls">
        <TermInfo xmlns="http://schemas.microsoft.com/office/infopath/2007/PartnerControls">
          <TermName xmlns="http://schemas.microsoft.com/office/infopath/2007/PartnerControls">Document</TermName>
          <TermId xmlns="http://schemas.microsoft.com/office/infopath/2007/PartnerControls">6786e4f6-aafd-416d-a977-1b2d5f456edf</TermId>
        </TermInfo>
      </Terms>
    </jbf85ac70d5848c6836ba15e22d94e70>
    <ia56c5f4991045989a786b6ecb732719 xmlns="8eef3743-c7b3-4cbe-8837-b6e805be353c">
      <Terms xmlns="http://schemas.microsoft.com/office/infopath/2007/PartnerControls">
        <TermInfo xmlns="http://schemas.microsoft.com/office/infopath/2007/PartnerControls">
          <TermName xmlns="http://schemas.microsoft.com/office/infopath/2007/PartnerControls">Commission Staff</TermName>
          <TermId xmlns="http://schemas.microsoft.com/office/infopath/2007/PartnerControls">33d9c16f-f938-4210-84d3-7f3ed959b9d5</TermId>
        </TermInfo>
      </Terms>
    </ia56c5f4991045989a786b6ecb732719>
    <bfc617c42d804116a0a5feb0906d720d xmlns="8eef3743-c7b3-4cbe-8837-b6e805be353c">
      <Terms xmlns="http://schemas.microsoft.com/office/infopath/2007/PartnerControls"/>
    </bfc617c42d804116a0a5feb0906d720d>
    <k2a3b5fc29f742a38f72e68b777baa26 xmlns="8eef3743-c7b3-4cbe-8837-b6e805be353c">
      <Terms xmlns="http://schemas.microsoft.com/office/infopath/2007/PartnerControls">
        <TermInfo xmlns="http://schemas.microsoft.com/office/infopath/2007/PartnerControls">
          <TermName xmlns="http://schemas.microsoft.com/office/infopath/2007/PartnerControls">Document</TermName>
          <TermId xmlns="http://schemas.microsoft.com/office/infopath/2007/PartnerControls">f3c81208-9d0f-49cc-afc5-e227f36ec0e7</TermId>
        </TermInfo>
      </Terms>
    </k2a3b5fc29f742a38f72e68b777baa26>
    <_dlc_DocId xmlns="8eef3743-c7b3-4cbe-8837-b6e805be353c">Z5JXHV6S7NA6-3-103362</_dlc_DocId>
    <_dlc_DocIdUrl xmlns="8eef3743-c7b3-4cbe-8837-b6e805be353c">
      <Url>http://efilingspinternal/_layouts/DocIdRedir.aspx?ID=Z5JXHV6S7NA6-3-103362</Url>
      <Description>Z5JXHV6S7NA6-3-103362</Description>
    </_dlc_DocIdUrl>
  </documentManagement>
</p:properties>
</file>

<file path=customXml/itemProps1.xml><?xml version="1.0" encoding="utf-8"?>
<ds:datastoreItem xmlns:ds="http://schemas.openxmlformats.org/officeDocument/2006/customXml" ds:itemID="{31C8D446-0BC1-4D9B-B14C-778165BA445E}"/>
</file>

<file path=customXml/itemProps2.xml><?xml version="1.0" encoding="utf-8"?>
<ds:datastoreItem xmlns:ds="http://schemas.openxmlformats.org/officeDocument/2006/customXml" ds:itemID="{8B76955C-3C2D-4829-A031-649995021533}"/>
</file>

<file path=customXml/itemProps3.xml><?xml version="1.0" encoding="utf-8"?>
<ds:datastoreItem xmlns:ds="http://schemas.openxmlformats.org/officeDocument/2006/customXml" ds:itemID="{9CA16B16-7B25-41BF-84C6-21768909801A}"/>
</file>

<file path=customXml/itemProps4.xml><?xml version="1.0" encoding="utf-8"?>
<ds:datastoreItem xmlns:ds="http://schemas.openxmlformats.org/officeDocument/2006/customXml" ds:itemID="{3F65FECA-EBA6-44BD-8FB5-99577E13BDA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Res Gas</vt:lpstr>
      <vt:lpstr>Com Gas</vt:lpstr>
      <vt:lpstr>Ind Gas</vt:lpstr>
      <vt:lpstr>Forecast</vt:lpstr>
    </vt:vector>
  </TitlesOfParts>
  <Company>California Energy Commission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Gas Rate Forecast</dc:title>
  <dc:creator>Malachi Weng-Gutierrez</dc:creator>
  <cp:lastModifiedBy>Zachary Ming</cp:lastModifiedBy>
  <dcterms:created xsi:type="dcterms:W3CDTF">2015-04-02T22:01:30Z</dcterms:created>
  <dcterms:modified xsi:type="dcterms:W3CDTF">2016-04-16T21:52:47Z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0x01010060CCC58EB6DDD042AF64737FFB4292D8</vt:lpwstr>
  </property>
  <property fmtid="{D5CDD505-2E9C-101B-9397-08002B2CF9AE}" pid="3" name="_dlc_DocIdItemGuid">
    <vt:lpwstr>99318428-dd50-40d7-8c12-f70b86bb01e4</vt:lpwstr>
  </property>
  <property fmtid="{D5CDD505-2E9C-101B-9397-08002B2CF9AE}" pid="4" name="Subject_x0020_Areas">
    <vt:lpwstr/>
  </property>
  <property fmtid="{D5CDD505-2E9C-101B-9397-08002B2CF9AE}" pid="5" name="_CopySource">
    <vt:lpwstr>http://efilingspinternal/PendingDocuments/16-BSTD-06/20160513T150250_Gas_Rate_Forecast.xlsx</vt:lpwstr>
  </property>
  <property fmtid="{D5CDD505-2E9C-101B-9397-08002B2CF9AE}" pid="6" name="Subject Areas">
    <vt:lpwstr/>
  </property>
  <property fmtid="{D5CDD505-2E9C-101B-9397-08002B2CF9AE}" pid="7" name="Submission Type">
    <vt:lpwstr>6;#Document|6786e4f6-aafd-416d-a977-1b2d5f456edf</vt:lpwstr>
  </property>
  <property fmtid="{D5CDD505-2E9C-101B-9397-08002B2CF9AE}" pid="8" name="Submitter Role">
    <vt:lpwstr>8;#Commission Staff|33d9c16f-f938-4210-84d3-7f3ed959b9d5</vt:lpwstr>
  </property>
  <property fmtid="{D5CDD505-2E9C-101B-9397-08002B2CF9AE}" pid="9" name="Order">
    <vt:r8>1317000</vt:r8>
  </property>
  <property fmtid="{D5CDD505-2E9C-101B-9397-08002B2CF9AE}" pid="10" name="Document Type">
    <vt:lpwstr>3;#Document|f3c81208-9d0f-49cc-afc5-e227f36ec0e7</vt:lpwstr>
  </property>
  <property fmtid="{D5CDD505-2E9C-101B-9397-08002B2CF9AE}" pid="11" name="xd_ProgID">
    <vt:lpwstr/>
  </property>
  <property fmtid="{D5CDD505-2E9C-101B-9397-08002B2CF9AE}" pid="12" name="_SourceUrl">
    <vt:lpwstr/>
  </property>
  <property fmtid="{D5CDD505-2E9C-101B-9397-08002B2CF9AE}" pid="13" name="_SharedFileIndex">
    <vt:lpwstr/>
  </property>
  <property fmtid="{D5CDD505-2E9C-101B-9397-08002B2CF9AE}" pid="14" name="TemplateUrl">
    <vt:lpwstr/>
  </property>
</Properties>
</file>