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codeName="ThisWorkbook" hidePivotFieldList="1" defaultThemeVersion="124226"/>
  <mc:AlternateContent xmlns:mc="http://schemas.openxmlformats.org/markup-compatibility/2006">
    <mc:Choice Requires="x15">
      <x15ac:absPath xmlns:x15ac="http://schemas.microsoft.com/office/spreadsheetml/2010/11/ac" url="https://sempra.sharepoint.com/teams/sacramento-ops/Shared Documents/Sacramento Regulatory Agency Issues/CEC/IEPR/2025/Electricity Demand Forecast/"/>
    </mc:Choice>
  </mc:AlternateContent>
  <xr:revisionPtr revIDLastSave="4" documentId="8_{BF2E27BB-76DE-4BFA-8AC9-3CCC73186818}" xr6:coauthVersionLast="47" xr6:coauthVersionMax="47" xr10:uidLastSave="{3AC3E627-99F9-4F2A-9FF8-33553A2F9A8E}"/>
  <bookViews>
    <workbookView xWindow="-110" yWindow="-110" windowWidth="38620" windowHeight="21220" tabRatio="838" activeTab="2" xr2:uid="{00000000-000D-0000-FFFF-FFFF00000000}"/>
  </bookViews>
  <sheets>
    <sheet name="Cover" sheetId="1" r:id="rId1"/>
    <sheet name="FormsList&amp;FilerInfo" sheetId="2" r:id="rId2"/>
    <sheet name="Form 8.1a (IOU)" sheetId="46" r:id="rId3"/>
    <sheet name="Form 8.1b (Bundled)" sheetId="38" r:id="rId4"/>
    <sheet name="Form 8.1b (Departed Load)" sheetId="47" r:id="rId5"/>
    <sheet name="Notes" sheetId="48" r:id="rId6"/>
  </sheets>
  <externalReferences>
    <externalReference r:id="rId7"/>
    <externalReference r:id="rId8"/>
    <externalReference r:id="rId9"/>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 localSheetId="5">#REF!</definedName>
    <definedName name="ComName">'[2]FormList&amp;FilerInfo'!$B$2</definedName>
    <definedName name="CoName" localSheetId="2">'[3]FormsList&amp;FilerInfo'!$B$2</definedName>
    <definedName name="CoName" localSheetId="3">'[3]FormsList&amp;FilerInfo'!$B$2</definedName>
    <definedName name="CoName" localSheetId="4">'[3]FormsList&amp;FilerInfo'!$B$2</definedName>
    <definedName name="CoName">'FormsList&amp;FilerInfo'!$B$2</definedName>
    <definedName name="filedate">'FormsList&amp;FilerInfo'!$B$3</definedName>
    <definedName name="_xlnm.Print_Area" localSheetId="0">Cover!$A$1:$B$21</definedName>
    <definedName name="_xlnm.Print_Area" localSheetId="1">'FormsList&amp;FilerInfo'!$A$1:$C$12</definedName>
    <definedName name="pv" localSheetId="5">#REF!</definedName>
    <definedName name="pv">#REF!</definedName>
    <definedName name="Z_2C54E754_4594_47E3_AFE9_B28C28B63E5C_.wvu.PrintArea" localSheetId="0" hidden="1">Cover!$A$1:$B$21</definedName>
    <definedName name="Z_2C54E754_4594_47E3_AFE9_B28C28B63E5C_.wvu.PrintArea" localSheetId="2" hidden="1">'Form 8.1a (IOU)'!$C$1:$Q$74</definedName>
    <definedName name="Z_2C54E754_4594_47E3_AFE9_B28C28B63E5C_.wvu.PrintArea" localSheetId="3" hidden="1">'Form 8.1b (Bundled)'!$A$1:$O$31</definedName>
    <definedName name="Z_2C54E754_4594_47E3_AFE9_B28C28B63E5C_.wvu.PrintArea" localSheetId="4" hidden="1">'Form 8.1b (Departed Load)'!$A$1:$O$11</definedName>
    <definedName name="Z_2C54E754_4594_47E3_AFE9_B28C28B63E5C_.wvu.PrintArea" localSheetId="1" hidden="1">'FormsList&amp;FilerInfo'!$A$1:$C$12</definedName>
    <definedName name="Z_64245E33_E577_4C25_9B98_21C112E84FF6_.wvu.PrintArea" localSheetId="0" hidden="1">Cover!$A$1:$B$21</definedName>
    <definedName name="Z_64245E33_E577_4C25_9B98_21C112E84FF6_.wvu.PrintArea" localSheetId="2" hidden="1">'Form 8.1a (IOU)'!$C$1:$Q$74</definedName>
    <definedName name="Z_64245E33_E577_4C25_9B98_21C112E84FF6_.wvu.PrintArea" localSheetId="3" hidden="1">'Form 8.1b (Bundled)'!$A$1:$O$31</definedName>
    <definedName name="Z_64245E33_E577_4C25_9B98_21C112E84FF6_.wvu.PrintArea" localSheetId="4" hidden="1">'Form 8.1b (Departed Load)'!$A$1:$O$11</definedName>
    <definedName name="Z_64245E33_E577_4C25_9B98_21C112E84FF6_.wvu.PrintArea" localSheetId="1" hidden="1">'FormsList&amp;FilerInfo'!$A$1:$C$12</definedName>
    <definedName name="Z_C3E70234_FA18_40E7_B25F_218A5F7D2EA2_.wvu.PrintArea" localSheetId="0" hidden="1">Cover!$A$1:$B$21</definedName>
    <definedName name="Z_C3E70234_FA18_40E7_B25F_218A5F7D2EA2_.wvu.PrintArea" localSheetId="2" hidden="1">'Form 8.1a (IOU)'!$C$1:$T$75</definedName>
    <definedName name="Z_C3E70234_FA18_40E7_B25F_218A5F7D2EA2_.wvu.PrintArea" localSheetId="3" hidden="1">'Form 8.1b (Bundled)'!$A$1:$O$31</definedName>
    <definedName name="Z_C3E70234_FA18_40E7_B25F_218A5F7D2EA2_.wvu.PrintArea" localSheetId="4" hidden="1">'Form 8.1b (Departed Load)'!$A$1:$O$11</definedName>
    <definedName name="Z_C3E70234_FA18_40E7_B25F_218A5F7D2EA2_.wvu.PrintArea" localSheetId="1" hidden="1">'FormsList&amp;FilerInfo'!$A$1:$C$12</definedName>
    <definedName name="Z_DC437496_B10F_474B_8F6E_F19B4DA7C026_.wvu.PrintArea" localSheetId="0" hidden="1">Cover!$A$1:$B$21</definedName>
    <definedName name="Z_DC437496_B10F_474B_8F6E_F19B4DA7C026_.wvu.PrintArea" localSheetId="2" hidden="1">'Form 8.1a (IOU)'!$C$1:$T$75</definedName>
    <definedName name="Z_DC437496_B10F_474B_8F6E_F19B4DA7C026_.wvu.PrintArea" localSheetId="3" hidden="1">'Form 8.1b (Bundled)'!$A$1:$O$31</definedName>
    <definedName name="Z_DC437496_B10F_474B_8F6E_F19B4DA7C026_.wvu.PrintArea" localSheetId="4" hidden="1">'Form 8.1b (Departed Load)'!$A$1:$O$11</definedName>
    <definedName name="Z_DC437496_B10F_474B_8F6E_F19B4DA7C026_.wvu.PrintArea" localSheetId="1" hidden="1">'FormsList&amp;FilerInfo'!$A$1:$C$12</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7" i="46" l="1"/>
  <c r="H47" i="46"/>
  <c r="I47" i="46"/>
  <c r="J47" i="46"/>
  <c r="K47" i="46"/>
  <c r="L47" i="46"/>
  <c r="M47" i="46"/>
  <c r="N47" i="46"/>
  <c r="O47" i="46"/>
  <c r="P47" i="46"/>
  <c r="G47" i="46"/>
  <c r="F47" i="46"/>
  <c r="E47" i="46"/>
  <c r="D47" i="46"/>
  <c r="B10" i="2"/>
  <c r="C2" i="46" l="1"/>
  <c r="A2" i="47"/>
  <c r="Q66" i="46"/>
  <c r="P66" i="46"/>
  <c r="O66" i="46"/>
  <c r="N66" i="46"/>
  <c r="M66" i="46"/>
  <c r="L66" i="46"/>
  <c r="K66" i="46"/>
  <c r="J66" i="46"/>
  <c r="I66" i="46"/>
  <c r="H66" i="46"/>
  <c r="G66" i="46"/>
  <c r="F66" i="46"/>
  <c r="E66" i="46"/>
  <c r="D66" i="46"/>
  <c r="Q57" i="46"/>
  <c r="P57" i="46"/>
  <c r="O57" i="46"/>
  <c r="N57" i="46"/>
  <c r="M57" i="46"/>
  <c r="L57" i="46"/>
  <c r="K57" i="46"/>
  <c r="J57" i="46"/>
  <c r="I57" i="46"/>
  <c r="H57" i="46"/>
  <c r="G57" i="46"/>
  <c r="F57" i="46"/>
  <c r="E57" i="46"/>
  <c r="D57" i="46"/>
  <c r="Q30" i="46"/>
  <c r="Q41" i="46" s="1"/>
  <c r="P30" i="46"/>
  <c r="P41" i="46" s="1"/>
  <c r="O30" i="46"/>
  <c r="O41" i="46" s="1"/>
  <c r="N30" i="46"/>
  <c r="N41" i="46" s="1"/>
  <c r="M30" i="46"/>
  <c r="M41" i="46" s="1"/>
  <c r="L30" i="46"/>
  <c r="L41" i="46" s="1"/>
  <c r="K30" i="46"/>
  <c r="K41" i="46" s="1"/>
  <c r="J30" i="46"/>
  <c r="J41" i="46" s="1"/>
  <c r="I30" i="46"/>
  <c r="I41" i="46" s="1"/>
  <c r="H30" i="46"/>
  <c r="H41" i="46" s="1"/>
  <c r="G30" i="46"/>
  <c r="G41" i="46" s="1"/>
  <c r="F30" i="46"/>
  <c r="F41" i="46" s="1"/>
  <c r="E30" i="46"/>
  <c r="E41" i="46" s="1"/>
  <c r="D30" i="46"/>
  <c r="D41" i="46" s="1"/>
  <c r="D74" i="46" l="1"/>
  <c r="H74" i="46"/>
  <c r="G74" i="46"/>
  <c r="P74" i="46"/>
  <c r="F74" i="46"/>
  <c r="O74" i="46"/>
  <c r="E74" i="46"/>
  <c r="N74" i="46"/>
  <c r="J74" i="46"/>
  <c r="K74" i="46"/>
  <c r="I74" i="46"/>
  <c r="Q74" i="46"/>
  <c r="L74" i="46"/>
  <c r="M74" i="46"/>
  <c r="A2" i="38" l="1"/>
</calcChain>
</file>

<file path=xl/sharedStrings.xml><?xml version="1.0" encoding="utf-8"?>
<sst xmlns="http://schemas.openxmlformats.org/spreadsheetml/2006/main" count="183" uniqueCount="154">
  <si>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</si>
  <si>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</si>
  <si>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</si>
  <si>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</si>
  <si>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</si>
  <si>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</si>
  <si>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</si>
  <si>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</si>
  <si>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</si>
  <si>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</si>
  <si>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</si>
  <si>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</si>
  <si>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</si>
  <si>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</si>
  <si>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</si>
  <si>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</si>
  <si>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Investor Owned Utility Name:</t>
  </si>
  <si>
    <t>Date Submitted:</t>
  </si>
  <si>
    <t>Contact Information:</t>
  </si>
  <si>
    <t>IOU</t>
  </si>
  <si>
    <t>X</t>
  </si>
  <si>
    <t xml:space="preserve">Form 8.1a (IOU) </t>
  </si>
  <si>
    <t>Form 8.1b (Bundled)</t>
  </si>
  <si>
    <t>REVENUE REQUIREMENTS ALLOCATION</t>
  </si>
  <si>
    <t>Form 8.1b (Departed Load)</t>
  </si>
  <si>
    <t>REVENUE REQUIREMENTS ALLOCATION FOR DIRECT ACCESS AND CCA CUSTOMERS</t>
  </si>
  <si>
    <t>Residential</t>
  </si>
  <si>
    <t>Agricultural</t>
  </si>
  <si>
    <t>Battery Storage</t>
  </si>
  <si>
    <t>Energy Efficiency</t>
  </si>
  <si>
    <t>FORM 8.1a (IOU)</t>
  </si>
  <si>
    <t>IOU REVENUE REQUIREMENTS BY MAJOR COST CATEGORIES/UNBUNDLED RATE COMPONENT</t>
  </si>
  <si>
    <t>(report in nominal dollars, thousands)</t>
  </si>
  <si>
    <t>Line Number</t>
  </si>
  <si>
    <t>Cost Category/ Rate Component</t>
  </si>
  <si>
    <t>GENERATION</t>
  </si>
  <si>
    <t>Utility owned/retained generation by fuel/resource type:</t>
  </si>
  <si>
    <t>Nuclear:</t>
  </si>
  <si>
    <t>Fuel</t>
  </si>
  <si>
    <t>Non-Fuel</t>
  </si>
  <si>
    <t>Conventional Hydroelectric:</t>
  </si>
  <si>
    <t>Hydroelectric Pumped Storage:</t>
  </si>
  <si>
    <t>Natural Gas-Fired:</t>
  </si>
  <si>
    <t>Average Fuel Price $/MMBtu</t>
  </si>
  <si>
    <t>Average Carbon Allowance Price $/MTCO2E</t>
  </si>
  <si>
    <t>Coal:</t>
  </si>
  <si>
    <t>RPS Eligible Renewables:</t>
  </si>
  <si>
    <t>Utility-Owned Generation Subtotal:</t>
  </si>
  <si>
    <t>Purchased Power</t>
  </si>
  <si>
    <t>Qualifying Facilities</t>
  </si>
  <si>
    <t>Non-QF Renewables</t>
  </si>
  <si>
    <t>New System Generation</t>
  </si>
  <si>
    <t>Other Contracts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</si>
  <si>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</si>
  <si>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</si>
  <si>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</si>
  <si>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</si>
  <si>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</si>
  <si>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</si>
  <si>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</si>
  <si>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</si>
  <si>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</si>
  <si>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</si>
  <si>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</si>
  <si>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Demand Response Programs</t>
  </si>
  <si>
    <t>Electrification Infrastructure/Programs</t>
  </si>
  <si>
    <t>Wildfire Event Memoranda Accounts</t>
  </si>
  <si>
    <t>Catastrophic Event Memoranda Accounts</t>
  </si>
  <si>
    <t>Other Programs/Balancing Accounts</t>
  </si>
  <si>
    <t xml:space="preserve">DISTRIBUTION SUBTOTAL </t>
  </si>
  <si>
    <t>NUCLEAR DECOMMISSIONING</t>
  </si>
  <si>
    <t>PUBLIC PURPOSE PROGRAMS:</t>
  </si>
  <si>
    <t>Low-Income</t>
  </si>
  <si>
    <t>Electric Program Investment Charge</t>
  </si>
  <si>
    <t>PUBLIC PURPOSE PROGRAMS SUBTOTAL</t>
  </si>
  <si>
    <t>WILDFIRE FUND NONBYPASSABLE CHARGE</t>
  </si>
  <si>
    <t>Recovery Bonds (AB 1054 Securitization)</t>
  </si>
  <si>
    <t>COMPETITION TRANSITION CHARGE</t>
  </si>
  <si>
    <t>GHG ALLOWANCE REVENUE RETURNS</t>
  </si>
  <si>
    <t>TAXES AND FRANCHISE FEES</t>
  </si>
  <si>
    <t xml:space="preserve">OTHER COSTS NOT ALREADY REPORTED </t>
  </si>
  <si>
    <t>TOTAL REVENUE REQUIREMENTS</t>
  </si>
  <si>
    <t>FORM 8.1b (BUNDLED)</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</si>
  <si>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</si>
  <si>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</si>
  <si>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</si>
  <si>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</si>
  <si>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</si>
  <si>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</si>
  <si>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</si>
  <si>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</si>
  <si>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All Other Revenue Requirements:</t>
  </si>
  <si>
    <t xml:space="preserve">"ALL OTHER" SUBTOTAL </t>
  </si>
  <si>
    <t>Total Revenue Requirements</t>
  </si>
  <si>
    <t>FORM 8.1b (DEPARTED LOAD)</t>
  </si>
  <si>
    <t>Total Revenue Requirements for Direct Access Service Customers:</t>
  </si>
  <si>
    <t>Non-Residential</t>
  </si>
  <si>
    <t>San Diego Gas &amp; Electric (SDG&amp;E)</t>
  </si>
  <si>
    <t>LOCAL GENERATION CHARGE</t>
  </si>
  <si>
    <t>DG-R/ CPP/ SPP Undercollection Overcollection</t>
  </si>
  <si>
    <t>Other Generation Expenses/Balancing Accounts</t>
  </si>
  <si>
    <t>DG-R Undercollection Overcollection</t>
  </si>
  <si>
    <t>Diablo Canyon Power Plant</t>
  </si>
  <si>
    <t>Assumptions</t>
  </si>
  <si>
    <t>Escalation rates based on "Escalation" tab unless otherwise noted.</t>
  </si>
  <si>
    <t>2025 reflects revenue requirements in effect February 1 as SDG&amp;E did not have a January 1 consolidated rate change.</t>
  </si>
  <si>
    <t>2023 and 2024 reflective of revenue requirements in effect January 1.</t>
  </si>
  <si>
    <t>Footnotes for Form 8.1a (IOU)</t>
  </si>
  <si>
    <t>Line 1: SDG&amp;E no longer has Nuclear generation.</t>
  </si>
  <si>
    <t>Line 2: 2023-2036 consists of Marine Mitigation and Worker’s Comp.</t>
  </si>
  <si>
    <t>Lines 3-4, 5-6: SDG&amp;E does not have hydroelectric generation.</t>
  </si>
  <si>
    <t>Line 7: Natural gas-fired utility owned generation fuel costs (includes GHG direct costs).</t>
  </si>
  <si>
    <t>Line 8: Average SoCal CityGate natural gas price forecast (ICE forward curves).</t>
  </si>
  <si>
    <t>Line 9: Average carbon allowance price.</t>
  </si>
  <si>
    <t>Line 10: 2026-2028 uses a 3.0% attrition; 2029-2036 escalated using escalation factors.</t>
  </si>
  <si>
    <t>Lines 11-13: SDG&amp;E does not have coal generation.</t>
  </si>
  <si>
    <t>Line 15: SDG&amp;E Utility Owned Battery Storage is recovered through Local Generation Charge (Line 70).</t>
  </si>
  <si>
    <t>Line 17: QF costs (up to market).</t>
  </si>
  <si>
    <t>Line 18: Non-QF Renewable costs.</t>
  </si>
  <si>
    <t>Line 21: All other bilateral contracts (includes GHG direct costs for conventional generation).</t>
  </si>
  <si>
    <t>Line 22: Net of market purchases and sales.</t>
  </si>
  <si>
    <t>Line 23: Estimated ISO costs: A/S, grid management charges, etc.</t>
  </si>
  <si>
    <t>Line 24: Distributed Generation Renewable (DGR), Critical Peak Pricing Default (CPP-D) and Smart Pricing Program (SPP) Undercollection and Overcollection include franchise fees and uncollectible rate, 2026-2036 kept at 2025 levels.</t>
  </si>
  <si>
    <t>Line 25: Other expenses and balancing accounts include NGBA Amortizations, NGBA Portion of General Rate Case Memorandum Account (GRCMA), ERRA Trigger - Bundled, ERRA Balancing Account - Bundled, Portfolio Allocation Balancing Account (PABA) Balancing Account - Bundled, Cap Balancing Account Balance (CAPBA) Trigger, GRCMA - Bundled, Advanced Metering and Demand Response (AMDRMA) - Generation Subaccount, Tax Cut Job Act (TCJA) - Commodity, Residential Uncollectible Balancing Account (RUBA) - Commodity, Rate Reform Memo Account (RRMA) - Commodity, GRC Private Letter Ruling - Commodity, PABA Balancing Account - Departed Load, Power Charge Indifference Adjustment (PCIA) Undercollection Balancing Account (CAPBA) Trigger - Departed Load, ERRA Balancing Account / Trigger - Departed Load, Modified Cost Allocation Mechanism (MCAM) - Departed Load, and GRCMA - Departed Load. 2026 values reflect the 2026 ERRA filing, May Application. 2027 reflects the rolloff of the GRCMA. 2028-2036 values held constant at 2027 values.</t>
  </si>
  <si>
    <t>Line 27: 2023-2036 revenues include franchise fees and uncollectible rate; 2026-2029 Forecasted BTRR revenue requirements; 2030-2036 based on escalation factors.</t>
  </si>
  <si>
    <t xml:space="preserve">Line 28: 2023-2036 revenues include franchise fees and uncollectible rate; 2026-2029 Forecasted Retail TRBAA; 2030-2036 based on escalation factors. </t>
  </si>
  <si>
    <t>Line 29: 2023-2036 revenues include franchise fees and uncollectible rate; 2026-2029 Forecasted TACBAA; 2030-2036 based on escalation factors.</t>
  </si>
  <si>
    <t>Line 30: 2023-2036 revenues include franchise fees and uncollectible rate; 2026-2028 Forecasted Reliability Service (RS) Cost; 2029-2036 based on escalation factors.</t>
  </si>
  <si>
    <t>Line 32: 2026-2034 uses a 3.5% attrition; 2035-2036 forward based on current escalation factor.</t>
  </si>
  <si>
    <t>Line 33: 2023-2025 includes RPBA Amortizations for AMDRMA and RPBA Targeted Summer Reliability Phase 2, 2026-2028 based on previous years 2025-2027 in A.22-05-002, 2029-2036 based on escalation factors.</t>
  </si>
  <si>
    <t>Line 34: Consists of (1) Vehicle Grid Integration (VGI) revenue requirement (D.16-01-045, D.22-12-031), (2) Medium Duty Heavy Duty revenue requirement (D.19-08-026, D.22-12-031), (3) V2G Pilot (D.19-08-026, D.22-12-031), (4) Assembly Bill 1082 1083 (D.19-11-017, D.22-12-031), (5) Power Your Drive (D.21-04-014), and (6) Clean Transportation Operations and Maintenance Advisory Program (TEAS) from 2024-2027 (D.21-07-028).</t>
  </si>
  <si>
    <t>Line 35: 2025-2035 revenues include Wildfire Mitigation Plan (WMP) Track 2 and 2027-2032 revenues also include WMP Track 3 (A.22-05-016).</t>
  </si>
  <si>
    <t>Line 36: Represents SDGE's proposed CEMA recovery adopted in D.24-07-013.</t>
  </si>
  <si>
    <t>Line 37: Distributed Generation Renewable (DGR) undercollection overcollection include franchise fees and uncollectible rate, 2026-2036 kept at 2023 levels.</t>
  </si>
  <si>
    <t>Line 38: AB 1054 adjustments to reflect equity rate base exclusions in compliance with Resolution E-5071 (AL 4078-E / 4078-E-A).</t>
  </si>
  <si>
    <t>Line 39: 2026-2036 distribution balancing accounts kept at 2025 levels except for roll-off of TTBA and GRCMA in 2027.</t>
  </si>
  <si>
    <t>Line 41: Nuclear Decommissioning consists only of spent fuel; 2026-2036 held constant at 2025 value as it is only amortization value.</t>
  </si>
  <si>
    <t>Line 42: Low Income programs include the Energy Savings Assistance Program (ESAP), the California Alternate Rates for Energy Program (CARE), FERA Discount, and Food Bank; 2026-2027 forecasted; 2028-2036 based on escalation factors.</t>
  </si>
  <si>
    <t>Line 43: 2026-2031 includes Energy Efficiency as forecasted in the EE Application 2026-2031;  2032-2036 based on escalation factors.</t>
  </si>
  <si>
    <t>Line 44: 2023-2027 includes Electric Program Investment Charge as forecasted in the EE Application; 2028 to 2036 forward based on escalation factors.</t>
  </si>
  <si>
    <t>Line 45: Self-Generation Incentive Program revenue requirement approved until 2024 per D.20-01-021.</t>
  </si>
  <si>
    <t xml:space="preserve">Line 46: Diablo Canyon Power Plant (DCPP) Extended Operations went into effect 2025 per D.23-12-036 and will close after 2030; 2026 based on 2026 DCPP Extended Operations Annual Application; 2027-2030 based on escalation factors. </t>
  </si>
  <si>
    <t xml:space="preserve">Line 47: Other programs include the Tree Mortality Non-Bypassable Charge, Tree Mortality Non-Bypassable Charge Balancing Account (TMNBCBA), School Energy Efficiency Stimulus Program (SEESPBA), Flex Alert Balancing Account (FABA), FABA Amortization, Economic Development Rate (EDR), Economic Development Rate Balancing Account (EDRBA), Port Energy Management Plan Balancing Account (PEMPBA), Family Electric Rate Assistance Balancing Account (FERABA), Disadvantaged Communities – Green Tariff Balancing Account (DACGTBA), CARE Balancing Account (CAREBA), San Diego Unified Port District Balancing Account (SDUPDBA), Residential Uncollectible Balancing Account (RUBA) Amortization, Food Bank Balance Account (FBBA), Wildfire and Natural Disaster Resiliency Rebuild Program (WNDRR) Amortization, Net Energy Metering Measurement and Evaluation Bal Acct (NEMMEBA), Community Solar Green Tariff Balancing Account (CSGTBA), Low Income Energy Efficiency Balancing Account (LIEEBA), Percentage of Income Payment Plan Balancing Account (PIPPBA), Statewide Energy Efficiency Balancing Account (SWEEBA), California Solar Initiative Balancing Account (CSIBA), San Diego Regional Energy Network (SDREN), Post-1997 Electric Energy Efficiency (PEEE) excluding Energy Efficiency which is portrayed in line 62, Post-1997 Electric Energy Efficiency Balancing Account (PEEEBA), and School Energy Efficiency Stimulus Program Bal Acct (SEESPBA); 2026-2036 kept constant at 2026 amounts with the exception of SDREN which is collected from 2024-2027. </t>
  </si>
  <si>
    <t>Line 49: Wildfire Fund Non-Bypassable Charge replaced DWR Bond Charge in 2020; Assumes the percentage of residential usage exempt from Bond Charge (i.e. on CARE or Medical Baseline) remains constant and that the DA MWhs subject to the Bond Charge remains constant. 2026-2036 kept at 2025 levels.</t>
  </si>
  <si>
    <t xml:space="preserve">Line 50: Forecast CTC costs (above market- does not include GHG Indirect costs). 2026-2036 includes CTC balancing account left at 2025 level. </t>
  </si>
  <si>
    <t>Line 54: Consists of Total Rate Adjustment Component (TRAC); 2026-2036 kept at 2025 levels.</t>
  </si>
  <si>
    <t>Base Distribution Revenue Requirement</t>
  </si>
  <si>
    <t>Line 51: Conventional LGC contracts [includes GHG direct costs], Utility Owned BESS (LGC), and CAISO revenues. 2026-2036 includes LGC balancing account held at 2025 level.</t>
  </si>
  <si>
    <t>Line 19: SDG&amp;E Purchased Power Battery Storage</t>
  </si>
  <si>
    <t xml:space="preserve">Line 20: Planned future bilateral contracts </t>
  </si>
  <si>
    <t>Sarah Taheri</t>
  </si>
  <si>
    <t>925 L Street, Ste. 650</t>
  </si>
  <si>
    <t>916-708-7409</t>
  </si>
  <si>
    <t>staheri@sdge.com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</si>
</sst>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38"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2"/>
      <color theme="1"/>
      <name val="Arial"/>
      <family val="2"/>
    </font>
    <font>
      <b/>
      <sz val="14"/>
      <color theme="0"/>
      <name val="Arial"/>
      <family val="2"/>
    </font>
    <font>
      <sz val="12"/>
      <color rgb="FF000000"/>
      <name val="Arial"/>
      <family val="2"/>
    </font>
    <font>
      <b/>
      <i/>
      <sz val="12"/>
      <color rgb="FF000000"/>
      <name val="Arial"/>
      <family val="2"/>
    </font>
    <font>
      <sz val="8"/>
      <name val="Arial"/>
      <family val="2"/>
    </font>
    <font>
      <b/>
      <sz val="12"/>
      <color rgb="FFFFFFFF"/>
      <name val="Arial"/>
      <family val="2"/>
    </font>
    <font>
      <sz val="8"/>
      <color theme="1"/>
      <name val="Arial"/>
      <family val="2"/>
    </font>
    <font>
      <b/>
      <u/>
      <sz val="11"/>
      <color theme="1"/>
      <name val="Calibri"/>
      <family val="2"/>
      <scheme val="minor"/>
    </font>
    <font>
      <u/>
      <sz val="8"/>
      <color theme="10"/>
      <name val="Arial"/>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60"/>
        <bgColor indexed="64"/>
      </patternFill>
    </fill>
    <fill>
      <patternFill patternType="solid">
        <fgColor indexed="23"/>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rgb="FF000000"/>
      </patternFill>
    </fill>
  </fills>
  <borders count="50">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indexed="64"/>
      </right>
      <top/>
      <bottom/>
      <diagonal/>
    </border>
  </borders>
  <cellStyleXfs count="46">
    <xf numFmtId="0" fontId="0" fillId="0" borderId="0"/>
    <xf numFmtId="168" fontId="12" fillId="2" borderId="1">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2" fontId="6" fillId="0" borderId="0" applyFont="0" applyFill="0" applyBorder="0" applyAlignment="0" applyProtection="0"/>
    <xf numFmtId="38" fontId="7" fillId="3" borderId="0" applyNumberFormat="0" applyBorder="0" applyAlignment="0" applyProtection="0"/>
    <xf numFmtId="0" fontId="15"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69" fontId="6" fillId="0" borderId="0">
      <protection locked="0"/>
    </xf>
    <xf numFmtId="169" fontId="6" fillId="0" borderId="0">
      <protection locked="0"/>
    </xf>
    <xf numFmtId="0" fontId="16" fillId="0" borderId="2" applyNumberFormat="0" applyFill="0" applyAlignment="0" applyProtection="0"/>
    <xf numFmtId="10" fontId="7" fillId="4" borderId="3" applyNumberFormat="0" applyBorder="0" applyAlignment="0" applyProtection="0"/>
    <xf numFmtId="37" fontId="17" fillId="0" borderId="0"/>
    <xf numFmtId="164" fontId="18" fillId="0" borderId="0"/>
    <xf numFmtId="0" fontId="6" fillId="0" borderId="0"/>
    <xf numFmtId="0" fontId="23" fillId="0" borderId="0"/>
    <xf numFmtId="0" fontId="4" fillId="0" borderId="0"/>
    <xf numFmtId="0" fontId="6" fillId="0" borderId="0"/>
    <xf numFmtId="10" fontId="6" fillId="0" borderId="0" applyFont="0" applyFill="0" applyBorder="0" applyAlignment="0" applyProtection="0"/>
    <xf numFmtId="0" fontId="6" fillId="0" borderId="4" applyNumberFormat="0" applyFont="0" applyBorder="0" applyAlignment="0" applyProtection="0"/>
    <xf numFmtId="37" fontId="7" fillId="5" borderId="0" applyNumberFormat="0" applyBorder="0" applyAlignment="0" applyProtection="0"/>
    <xf numFmtId="37" fontId="4" fillId="0" borderId="0"/>
    <xf numFmtId="3" fontId="19" fillId="0" borderId="2" applyProtection="0"/>
    <xf numFmtId="0" fontId="3" fillId="0" borderId="0"/>
    <xf numFmtId="0" fontId="2" fillId="0" borderId="0"/>
    <xf numFmtId="0" fontId="6" fillId="0" borderId="0"/>
    <xf numFmtId="43" fontId="2" fillId="0" borderId="0" applyFont="0" applyFill="0" applyBorder="0" applyAlignment="0" applyProtection="0"/>
    <xf numFmtId="43" fontId="3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37" fillId="0" borderId="0" applyNumberFormat="0" applyFill="0" applyBorder="0" applyAlignment="0" applyProtection="0"/>
  </cellStyleXfs>
  <cellXfs count="194">
    <xf numFmtId="0" fontId="0" fillId="0" borderId="0" xfId="0"/>
    <xf numFmtId="0" fontId="11" fillId="0" borderId="0" xfId="0" applyFont="1"/>
    <xf numFmtId="0" fontId="10" fillId="0" borderId="9" xfId="18" applyFont="1" applyBorder="1" applyAlignment="1">
      <alignment horizontal="center" vertical="center" wrapText="1"/>
    </xf>
    <xf numFmtId="0" fontId="5" fillId="6" borderId="7" xfId="18" applyFont="1" applyFill="1" applyBorder="1" applyAlignment="1">
      <alignment horizontal="right" vertical="top" wrapText="1"/>
    </xf>
    <xf numFmtId="0" fontId="6" fillId="0" borderId="0" xfId="18"/>
    <xf numFmtId="0" fontId="8" fillId="3" borderId="19" xfId="18" applyFont="1" applyFill="1" applyBorder="1" applyAlignment="1">
      <alignment vertical="top" wrapText="1"/>
    </xf>
    <xf numFmtId="0" fontId="8" fillId="3" borderId="20" xfId="18" applyFont="1" applyFill="1" applyBorder="1" applyAlignment="1">
      <alignment vertical="top" wrapText="1"/>
    </xf>
    <xf numFmtId="0" fontId="21" fillId="0" borderId="24" xfId="18" applyFont="1" applyBorder="1" applyAlignment="1">
      <alignment vertical="top" shrinkToFit="1"/>
    </xf>
    <xf numFmtId="0" fontId="21" fillId="3" borderId="10" xfId="18" applyFont="1" applyFill="1" applyBorder="1" applyAlignment="1">
      <alignment vertical="top" wrapText="1"/>
    </xf>
    <xf numFmtId="0" fontId="21" fillId="0" borderId="13" xfId="18" applyFont="1" applyBorder="1" applyAlignment="1">
      <alignment horizontal="right" vertical="top" wrapText="1"/>
    </xf>
    <xf numFmtId="0" fontId="21" fillId="0" borderId="16" xfId="18" applyFont="1" applyBorder="1" applyAlignment="1">
      <alignment horizontal="right" vertical="top" wrapText="1"/>
    </xf>
    <xf numFmtId="0" fontId="21" fillId="0" borderId="15" xfId="18" applyFont="1" applyBorder="1" applyAlignment="1">
      <alignment horizontal="right" vertical="top" wrapText="1"/>
    </xf>
    <xf numFmtId="0" fontId="5" fillId="0" borderId="30" xfId="18" applyFont="1" applyBorder="1" applyAlignment="1">
      <alignment horizontal="right" vertical="top" wrapText="1"/>
    </xf>
    <xf numFmtId="0" fontId="21" fillId="3" borderId="9" xfId="18" applyFont="1" applyFill="1" applyBorder="1" applyAlignment="1">
      <alignment vertical="top" wrapText="1"/>
    </xf>
    <xf numFmtId="0" fontId="5" fillId="0" borderId="0" xfId="18" applyFont="1"/>
    <xf numFmtId="0" fontId="13" fillId="7" borderId="10" xfId="18" applyFont="1" applyFill="1" applyBorder="1" applyAlignment="1">
      <alignment vertical="top" wrapText="1"/>
    </xf>
    <xf numFmtId="0" fontId="10" fillId="3" borderId="10" xfId="18" applyFont="1" applyFill="1" applyBorder="1" applyAlignment="1">
      <alignment horizontal="left" vertical="top" shrinkToFit="1"/>
    </xf>
    <xf numFmtId="0" fontId="5" fillId="3" borderId="37" xfId="18" applyFont="1" applyFill="1" applyBorder="1" applyAlignment="1">
      <alignment vertical="top"/>
    </xf>
    <xf numFmtId="0" fontId="5" fillId="3" borderId="32" xfId="18" applyFont="1" applyFill="1" applyBorder="1" applyAlignment="1">
      <alignment vertical="top"/>
    </xf>
    <xf numFmtId="0" fontId="10" fillId="0" borderId="38" xfId="18" applyFont="1" applyBorder="1" applyAlignment="1">
      <alignment horizontal="left" vertical="top" shrinkToFit="1"/>
    </xf>
    <xf numFmtId="0" fontId="5" fillId="0" borderId="19" xfId="18" applyFont="1" applyBorder="1" applyAlignment="1">
      <alignment vertical="top"/>
    </xf>
    <xf numFmtId="0" fontId="5" fillId="0" borderId="20" xfId="18" applyFont="1" applyBorder="1" applyAlignment="1">
      <alignment vertical="top"/>
    </xf>
    <xf numFmtId="0" fontId="10" fillId="0" borderId="7" xfId="18" applyFont="1" applyBorder="1" applyAlignment="1">
      <alignment horizontal="right" vertical="top" shrinkToFit="1"/>
    </xf>
    <xf numFmtId="0" fontId="10" fillId="0" borderId="17" xfId="18" applyFont="1" applyBorder="1" applyAlignment="1">
      <alignment horizontal="right" vertical="top" shrinkToFit="1"/>
    </xf>
    <xf numFmtId="0" fontId="10" fillId="0" borderId="40" xfId="18" applyFont="1" applyBorder="1" applyAlignment="1">
      <alignment horizontal="right" vertical="top" shrinkToFit="1"/>
    </xf>
    <xf numFmtId="0" fontId="10" fillId="0" borderId="30" xfId="18" applyFont="1" applyBorder="1" applyAlignment="1">
      <alignment horizontal="right" vertical="top" shrinkToFit="1"/>
    </xf>
    <xf numFmtId="0" fontId="13" fillId="7" borderId="38" xfId="18" applyFont="1" applyFill="1" applyBorder="1" applyAlignment="1">
      <alignment vertical="top" wrapText="1"/>
    </xf>
    <xf numFmtId="0" fontId="10" fillId="0" borderId="24" xfId="18" applyFont="1" applyBorder="1" applyAlignment="1">
      <alignment horizontal="right" vertical="top" wrapText="1"/>
    </xf>
    <xf numFmtId="0" fontId="10" fillId="0" borderId="18" xfId="18" applyFont="1" applyBorder="1" applyAlignment="1">
      <alignment horizontal="right" vertical="top" wrapText="1"/>
    </xf>
    <xf numFmtId="0" fontId="10" fillId="0" borderId="17" xfId="18" applyFont="1" applyBorder="1" applyAlignment="1">
      <alignment horizontal="right" vertical="top" wrapText="1"/>
    </xf>
    <xf numFmtId="0" fontId="10" fillId="0" borderId="40" xfId="18" applyFont="1" applyBorder="1" applyAlignment="1">
      <alignment horizontal="right" vertical="top" wrapText="1"/>
    </xf>
    <xf numFmtId="0" fontId="13" fillId="7" borderId="9" xfId="18" applyFont="1" applyFill="1" applyBorder="1" applyAlignment="1">
      <alignment vertical="top" wrapText="1"/>
    </xf>
    <xf numFmtId="0" fontId="13" fillId="7" borderId="9" xfId="18" applyFont="1" applyFill="1" applyBorder="1" applyAlignment="1">
      <alignment horizontal="left" vertical="top" wrapText="1"/>
    </xf>
    <xf numFmtId="0" fontId="14" fillId="0" borderId="24" xfId="18" applyFont="1" applyBorder="1" applyAlignment="1">
      <alignment vertical="top" wrapText="1"/>
    </xf>
    <xf numFmtId="0" fontId="21" fillId="0" borderId="24" xfId="18" applyFont="1" applyBorder="1" applyAlignment="1">
      <alignment horizontal="right" vertical="top" wrapText="1"/>
    </xf>
    <xf numFmtId="0" fontId="21" fillId="0" borderId="42" xfId="18" applyFont="1" applyBorder="1" applyAlignment="1">
      <alignment horizontal="right" vertical="top" wrapText="1"/>
    </xf>
    <xf numFmtId="6" fontId="6" fillId="0" borderId="0" xfId="21" applyNumberFormat="1" applyAlignment="1">
      <alignment horizontal="center"/>
    </xf>
    <xf numFmtId="15" fontId="0" fillId="0" borderId="0" xfId="0" applyNumberFormat="1" applyAlignment="1">
      <alignment horizontal="center"/>
    </xf>
    <xf numFmtId="0" fontId="0" fillId="0" borderId="19" xfId="0" applyBorder="1"/>
    <xf numFmtId="6" fontId="5" fillId="0" borderId="7" xfId="21" applyNumberFormat="1" applyFont="1" applyBorder="1"/>
    <xf numFmtId="0" fontId="5" fillId="0" borderId="7" xfId="0" applyFont="1" applyBorder="1"/>
    <xf numFmtId="0" fontId="0" fillId="0" borderId="23" xfId="0" applyBorder="1"/>
    <xf numFmtId="0" fontId="4" fillId="0" borderId="48" xfId="18" applyFont="1" applyBorder="1" applyAlignment="1">
      <alignment horizontal="center"/>
    </xf>
    <xf numFmtId="0" fontId="4" fillId="0" borderId="48" xfId="0" applyFont="1" applyBorder="1"/>
    <xf numFmtId="0" fontId="24" fillId="0" borderId="0" xfId="0" applyFont="1"/>
    <xf numFmtId="0" fontId="4" fillId="0" borderId="0" xfId="20"/>
    <xf numFmtId="0" fontId="26" fillId="0" borderId="0" xfId="0" applyFont="1"/>
    <xf numFmtId="0" fontId="28" fillId="0" borderId="38" xfId="0" applyFont="1" applyBorder="1"/>
    <xf numFmtId="0" fontId="11" fillId="0" borderId="19" xfId="0" applyFont="1" applyBorder="1"/>
    <xf numFmtId="0" fontId="11" fillId="0" borderId="0" xfId="18" applyFont="1" applyAlignment="1">
      <alignment horizontal="center" vertical="top" wrapText="1"/>
    </xf>
    <xf numFmtId="0" fontId="30" fillId="0" borderId="7" xfId="18" applyFont="1" applyBorder="1" applyAlignment="1">
      <alignment horizontal="center" vertical="top" wrapText="1"/>
    </xf>
    <xf numFmtId="0" fontId="30" fillId="0" borderId="0" xfId="18" applyFont="1" applyAlignment="1">
      <alignment horizontal="center" vertical="top" wrapText="1"/>
    </xf>
    <xf numFmtId="0" fontId="8" fillId="0" borderId="7" xfId="18" applyFont="1" applyBorder="1" applyAlignment="1">
      <alignment horizontal="center" vertical="top"/>
    </xf>
    <xf numFmtId="0" fontId="21" fillId="3" borderId="42" xfId="18" applyFont="1" applyFill="1" applyBorder="1" applyAlignment="1">
      <alignment vertical="top" wrapText="1"/>
    </xf>
    <xf numFmtId="0" fontId="20" fillId="10" borderId="18" xfId="18" applyFont="1" applyFill="1" applyBorder="1"/>
    <xf numFmtId="0" fontId="10" fillId="8" borderId="7" xfId="0" applyFont="1" applyFill="1" applyBorder="1" applyAlignment="1">
      <alignment horizontal="left" vertical="top" wrapText="1"/>
    </xf>
    <xf numFmtId="0" fontId="10" fillId="8" borderId="7" xfId="18" applyFont="1" applyFill="1" applyBorder="1" applyAlignment="1">
      <alignment horizontal="right" vertical="top" wrapText="1"/>
    </xf>
    <xf numFmtId="0" fontId="10" fillId="8" borderId="9" xfId="18" applyFont="1" applyFill="1" applyBorder="1" applyAlignment="1">
      <alignment horizontal="right" vertical="top" shrinkToFit="1"/>
    </xf>
    <xf numFmtId="0" fontId="10" fillId="8" borderId="24" xfId="18" applyFont="1" applyFill="1" applyBorder="1" applyAlignment="1">
      <alignment horizontal="right" vertical="top" shrinkToFit="1"/>
    </xf>
    <xf numFmtId="0" fontId="10" fillId="8" borderId="41" xfId="18" applyFont="1" applyFill="1" applyBorder="1" applyAlignment="1">
      <alignment horizontal="right" vertical="top" shrinkToFit="1"/>
    </xf>
    <xf numFmtId="0" fontId="10" fillId="0" borderId="0" xfId="18" applyFont="1" applyAlignment="1">
      <alignment horizontal="left"/>
    </xf>
    <xf numFmtId="0" fontId="10" fillId="0" borderId="0" xfId="18" applyFont="1" applyAlignment="1">
      <alignment horizontal="center"/>
    </xf>
    <xf numFmtId="0" fontId="6" fillId="7" borderId="11" xfId="18" applyFill="1" applyBorder="1"/>
    <xf numFmtId="0" fontId="6" fillId="7" borderId="12" xfId="18" applyFill="1" applyBorder="1"/>
    <xf numFmtId="0" fontId="10" fillId="0" borderId="16" xfId="18" applyFont="1" applyBorder="1" applyAlignment="1">
      <alignment horizontal="right" vertical="top" wrapText="1"/>
    </xf>
    <xf numFmtId="0" fontId="10" fillId="0" borderId="16" xfId="18" applyFont="1" applyBorder="1" applyAlignment="1">
      <alignment horizontal="right" vertical="top" shrinkToFit="1"/>
    </xf>
    <xf numFmtId="0" fontId="10" fillId="0" borderId="0" xfId="18" applyFont="1" applyAlignment="1">
      <alignment vertical="top"/>
    </xf>
    <xf numFmtId="0" fontId="10" fillId="0" borderId="0" xfId="18" applyFont="1" applyAlignment="1">
      <alignment vertical="top" wrapText="1"/>
    </xf>
    <xf numFmtId="6" fontId="20" fillId="11" borderId="9" xfId="18" applyNumberFormat="1" applyFont="1" applyFill="1" applyBorder="1"/>
    <xf numFmtId="0" fontId="21" fillId="0" borderId="9" xfId="18" applyFont="1" applyBorder="1" applyAlignment="1">
      <alignment vertical="top" wrapText="1"/>
    </xf>
    <xf numFmtId="0" fontId="6" fillId="0" borderId="7" xfId="0" applyFont="1" applyBorder="1"/>
    <xf numFmtId="0" fontId="6" fillId="0" borderId="24" xfId="0" applyFont="1" applyBorder="1"/>
    <xf numFmtId="0" fontId="5" fillId="0" borderId="9" xfId="18" applyFont="1" applyBorder="1"/>
    <xf numFmtId="6" fontId="14" fillId="0" borderId="9" xfId="18" applyNumberFormat="1" applyFont="1" applyBorder="1" applyAlignment="1">
      <alignment vertical="top" wrapText="1"/>
    </xf>
    <xf numFmtId="0" fontId="8" fillId="8" borderId="7" xfId="20" applyFont="1" applyFill="1" applyBorder="1" applyAlignment="1">
      <alignment horizontal="right" vertical="top" wrapText="1"/>
    </xf>
    <xf numFmtId="167" fontId="10" fillId="8" borderId="8" xfId="20" applyNumberFormat="1" applyFont="1" applyFill="1" applyBorder="1" applyAlignment="1">
      <alignment horizontal="left" vertical="top" wrapText="1" indent="3"/>
    </xf>
    <xf numFmtId="0" fontId="0" fillId="8" borderId="8" xfId="0" applyFill="1" applyBorder="1"/>
    <xf numFmtId="0" fontId="14" fillId="8" borderId="7" xfId="0" applyFont="1" applyFill="1" applyBorder="1" applyAlignment="1">
      <alignment horizontal="center" vertical="top"/>
    </xf>
    <xf numFmtId="0" fontId="8" fillId="8" borderId="7" xfId="0" applyFont="1" applyFill="1" applyBorder="1" applyAlignment="1">
      <alignment horizontal="left" vertical="top" wrapText="1"/>
    </xf>
    <xf numFmtId="0" fontId="8" fillId="8" borderId="8" xfId="0" applyFont="1" applyFill="1" applyBorder="1" applyAlignment="1">
      <alignment horizontal="left" vertical="top" wrapText="1"/>
    </xf>
    <xf numFmtId="0" fontId="8" fillId="8" borderId="7" xfId="0" applyFont="1" applyFill="1" applyBorder="1" applyAlignment="1">
      <alignment vertical="top" wrapText="1"/>
    </xf>
    <xf numFmtId="0" fontId="10" fillId="8" borderId="7" xfId="0" applyFont="1" applyFill="1" applyBorder="1" applyAlignment="1">
      <alignment vertical="top" wrapText="1"/>
    </xf>
    <xf numFmtId="0" fontId="14" fillId="0" borderId="0" xfId="18" applyFont="1" applyAlignment="1">
      <alignment horizontal="center"/>
    </xf>
    <xf numFmtId="0" fontId="14" fillId="0" borderId="49" xfId="18" applyFont="1" applyBorder="1" applyAlignment="1">
      <alignment horizontal="center"/>
    </xf>
    <xf numFmtId="6" fontId="29" fillId="0" borderId="0" xfId="18" applyNumberFormat="1" applyFont="1" applyAlignment="1">
      <alignment horizontal="center" vertical="top"/>
    </xf>
    <xf numFmtId="0" fontId="29" fillId="0" borderId="0" xfId="18" applyFont="1" applyAlignment="1">
      <alignment horizontal="center" vertical="top"/>
    </xf>
    <xf numFmtId="0" fontId="8" fillId="0" borderId="0" xfId="18" applyFont="1" applyAlignment="1">
      <alignment horizontal="center" vertical="top"/>
    </xf>
    <xf numFmtId="0" fontId="13" fillId="7" borderId="9" xfId="18" applyFont="1" applyFill="1" applyBorder="1" applyAlignment="1">
      <alignment horizontal="left" vertical="top" shrinkToFit="1"/>
    </xf>
    <xf numFmtId="0" fontId="34" fillId="12" borderId="9" xfId="42" applyFont="1" applyFill="1" applyBorder="1" applyAlignment="1">
      <alignment horizontal="left" vertical="top"/>
    </xf>
    <xf numFmtId="37" fontId="5" fillId="0" borderId="13" xfId="18" applyNumberFormat="1" applyFont="1" applyBorder="1" applyAlignment="1">
      <alignment vertical="top"/>
    </xf>
    <xf numFmtId="37" fontId="5" fillId="0" borderId="16" xfId="18" applyNumberFormat="1" applyFont="1" applyBorder="1" applyAlignment="1">
      <alignment vertical="top"/>
    </xf>
    <xf numFmtId="37" fontId="5" fillId="0" borderId="19" xfId="18" applyNumberFormat="1" applyFont="1" applyBorder="1" applyAlignment="1">
      <alignment vertical="top"/>
    </xf>
    <xf numFmtId="37" fontId="5" fillId="0" borderId="13" xfId="34" applyNumberFormat="1" applyFont="1" applyBorder="1" applyAlignment="1">
      <alignment vertical="top"/>
    </xf>
    <xf numFmtId="37" fontId="5" fillId="0" borderId="13" xfId="33" applyNumberFormat="1" applyFont="1" applyFill="1" applyBorder="1" applyAlignment="1">
      <alignment vertical="top"/>
    </xf>
    <xf numFmtId="37" fontId="5" fillId="0" borderId="14" xfId="18" applyNumberFormat="1" applyFont="1" applyBorder="1" applyAlignment="1">
      <alignment vertical="top"/>
    </xf>
    <xf numFmtId="37" fontId="5" fillId="8" borderId="14" xfId="18" applyNumberFormat="1" applyFont="1" applyFill="1" applyBorder="1" applyAlignment="1">
      <alignment vertical="top"/>
    </xf>
    <xf numFmtId="37" fontId="5" fillId="0" borderId="17" xfId="18" applyNumberFormat="1" applyFont="1" applyBorder="1" applyAlignment="1">
      <alignment vertical="top"/>
    </xf>
    <xf numFmtId="37" fontId="5" fillId="0" borderId="9" xfId="31" applyNumberFormat="1" applyFont="1" applyBorder="1" applyAlignment="1">
      <alignment vertical="top"/>
    </xf>
    <xf numFmtId="37" fontId="5" fillId="3" borderId="37" xfId="18" applyNumberFormat="1" applyFont="1" applyFill="1" applyBorder="1" applyAlignment="1">
      <alignment vertical="top"/>
    </xf>
    <xf numFmtId="37" fontId="5" fillId="0" borderId="17" xfId="33" applyNumberFormat="1" applyFont="1" applyBorder="1" applyAlignment="1">
      <alignment vertical="top"/>
    </xf>
    <xf numFmtId="37" fontId="5" fillId="0" borderId="17" xfId="33" applyNumberFormat="1" applyFont="1" applyFill="1" applyBorder="1" applyAlignment="1">
      <alignment vertical="top"/>
    </xf>
    <xf numFmtId="37" fontId="5" fillId="0" borderId="39" xfId="33" applyNumberFormat="1" applyFont="1" applyBorder="1" applyAlignment="1">
      <alignment vertical="top"/>
    </xf>
    <xf numFmtId="37" fontId="5" fillId="0" borderId="39" xfId="18" applyNumberFormat="1" applyFont="1" applyBorder="1" applyAlignment="1">
      <alignment vertical="top"/>
    </xf>
    <xf numFmtId="37" fontId="5" fillId="0" borderId="36" xfId="33" applyNumberFormat="1" applyFont="1" applyBorder="1" applyAlignment="1">
      <alignment vertical="top"/>
    </xf>
    <xf numFmtId="37" fontId="5" fillId="0" borderId="36" xfId="18" applyNumberFormat="1" applyFont="1" applyBorder="1" applyAlignment="1">
      <alignment vertical="top"/>
    </xf>
    <xf numFmtId="37" fontId="5" fillId="0" borderId="41" xfId="33" applyNumberFormat="1" applyFont="1" applyBorder="1" applyAlignment="1">
      <alignment vertical="top"/>
    </xf>
    <xf numFmtId="37" fontId="5" fillId="0" borderId="41" xfId="33" applyNumberFormat="1" applyFont="1" applyFill="1" applyBorder="1" applyAlignment="1">
      <alignment vertical="top"/>
    </xf>
    <xf numFmtId="37" fontId="5" fillId="0" borderId="41" xfId="18" applyNumberFormat="1" applyFont="1" applyBorder="1" applyAlignment="1">
      <alignment vertical="top"/>
    </xf>
    <xf numFmtId="37" fontId="5" fillId="0" borderId="30" xfId="31" applyNumberFormat="1" applyFont="1" applyBorder="1" applyAlignment="1">
      <alignment vertical="top" wrapText="1"/>
    </xf>
    <xf numFmtId="37" fontId="5" fillId="7" borderId="0" xfId="18" applyNumberFormat="1" applyFont="1" applyFill="1" applyAlignment="1">
      <alignment vertical="top"/>
    </xf>
    <xf numFmtId="37" fontId="5" fillId="0" borderId="16" xfId="18" applyNumberFormat="1" applyFont="1" applyBorder="1" applyAlignment="1">
      <alignment vertical="top" wrapText="1"/>
    </xf>
    <xf numFmtId="37" fontId="5" fillId="0" borderId="39" xfId="18" applyNumberFormat="1" applyFont="1" applyBorder="1" applyAlignment="1">
      <alignment vertical="top" wrapText="1"/>
    </xf>
    <xf numFmtId="37" fontId="5" fillId="0" borderId="42" xfId="18" applyNumberFormat="1" applyFont="1" applyBorder="1" applyAlignment="1">
      <alignment vertical="top" wrapText="1"/>
    </xf>
    <xf numFmtId="37" fontId="5" fillId="7" borderId="43" xfId="18" applyNumberFormat="1" applyFont="1" applyFill="1" applyBorder="1" applyAlignment="1">
      <alignment vertical="top"/>
    </xf>
    <xf numFmtId="37" fontId="5" fillId="0" borderId="44" xfId="18" applyNumberFormat="1" applyFont="1" applyBorder="1" applyAlignment="1">
      <alignment vertical="top" wrapText="1"/>
    </xf>
    <xf numFmtId="37" fontId="5" fillId="0" borderId="33" xfId="18" applyNumberFormat="1" applyFont="1" applyBorder="1" applyAlignment="1">
      <alignment vertical="top" wrapText="1"/>
    </xf>
    <xf numFmtId="37" fontId="5" fillId="0" borderId="45" xfId="18" applyNumberFormat="1" applyFont="1" applyBorder="1" applyAlignment="1">
      <alignment vertical="top" wrapText="1"/>
    </xf>
    <xf numFmtId="37" fontId="5" fillId="0" borderId="46" xfId="18" applyNumberFormat="1" applyFont="1" applyBorder="1" applyAlignment="1">
      <alignment vertical="top" wrapText="1"/>
    </xf>
    <xf numFmtId="37" fontId="5" fillId="0" borderId="9" xfId="34" applyNumberFormat="1" applyFont="1" applyFill="1" applyBorder="1" applyAlignment="1">
      <alignment vertical="top" wrapText="1"/>
    </xf>
    <xf numFmtId="37" fontId="5" fillId="0" borderId="25" xfId="18" applyNumberFormat="1" applyFont="1" applyBorder="1" applyAlignment="1">
      <alignment vertical="top" wrapText="1"/>
    </xf>
    <xf numFmtId="37" fontId="5" fillId="7" borderId="37" xfId="18" applyNumberFormat="1" applyFont="1" applyFill="1" applyBorder="1" applyAlignment="1">
      <alignment vertical="top"/>
    </xf>
    <xf numFmtId="37" fontId="5" fillId="0" borderId="9" xfId="18" applyNumberFormat="1" applyFont="1" applyBorder="1" applyAlignment="1">
      <alignment vertical="top" wrapText="1"/>
    </xf>
    <xf numFmtId="37" fontId="6" fillId="6" borderId="0" xfId="18" applyNumberFormat="1" applyFill="1" applyAlignment="1">
      <alignment vertical="top" wrapText="1"/>
    </xf>
    <xf numFmtId="37" fontId="14" fillId="0" borderId="42" xfId="31" applyNumberFormat="1" applyFont="1" applyBorder="1" applyAlignment="1">
      <alignment horizontal="right" vertical="center" wrapText="1"/>
    </xf>
    <xf numFmtId="37" fontId="8" fillId="0" borderId="25" xfId="18" applyNumberFormat="1" applyFont="1" applyBorder="1" applyAlignment="1">
      <alignment vertical="top" wrapText="1"/>
    </xf>
    <xf numFmtId="37" fontId="8" fillId="0" borderId="9" xfId="18" applyNumberFormat="1" applyFont="1" applyBorder="1" applyAlignment="1">
      <alignment vertical="top" wrapText="1"/>
    </xf>
    <xf numFmtId="37" fontId="8" fillId="3" borderId="0" xfId="18" applyNumberFormat="1" applyFont="1" applyFill="1" applyAlignment="1">
      <alignment vertical="top" wrapText="1"/>
    </xf>
    <xf numFmtId="37" fontId="8" fillId="3" borderId="8" xfId="18" applyNumberFormat="1" applyFont="1" applyFill="1" applyBorder="1" applyAlignment="1">
      <alignment vertical="top" wrapText="1"/>
    </xf>
    <xf numFmtId="37" fontId="8" fillId="0" borderId="26" xfId="18" applyNumberFormat="1" applyFont="1" applyBorder="1" applyAlignment="1">
      <alignment vertical="top" wrapText="1"/>
    </xf>
    <xf numFmtId="37" fontId="8" fillId="0" borderId="27" xfId="18" applyNumberFormat="1" applyFont="1" applyBorder="1" applyAlignment="1">
      <alignment vertical="top" wrapText="1"/>
    </xf>
    <xf numFmtId="37" fontId="8" fillId="0" borderId="3" xfId="18" applyNumberFormat="1" applyFont="1" applyBorder="1" applyAlignment="1">
      <alignment vertical="top" wrapText="1"/>
    </xf>
    <xf numFmtId="37" fontId="8" fillId="0" borderId="28" xfId="18" applyNumberFormat="1" applyFont="1" applyBorder="1" applyAlignment="1">
      <alignment vertical="top" wrapText="1"/>
    </xf>
    <xf numFmtId="37" fontId="8" fillId="0" borderId="5" xfId="18" applyNumberFormat="1" applyFont="1" applyBorder="1" applyAlignment="1">
      <alignment vertical="top" wrapText="1"/>
    </xf>
    <xf numFmtId="37" fontId="8" fillId="0" borderId="29" xfId="18" applyNumberFormat="1" applyFont="1" applyBorder="1" applyAlignment="1">
      <alignment vertical="top" wrapText="1"/>
    </xf>
    <xf numFmtId="37" fontId="5" fillId="0" borderId="30" xfId="18" applyNumberFormat="1" applyFont="1" applyBorder="1" applyAlignment="1">
      <alignment vertical="top" wrapText="1"/>
    </xf>
    <xf numFmtId="37" fontId="8" fillId="3" borderId="11" xfId="18" applyNumberFormat="1" applyFont="1" applyFill="1" applyBorder="1" applyAlignment="1">
      <alignment vertical="top" wrapText="1"/>
    </xf>
    <xf numFmtId="37" fontId="8" fillId="3" borderId="12" xfId="18" applyNumberFormat="1" applyFont="1" applyFill="1" applyBorder="1" applyAlignment="1">
      <alignment vertical="top" wrapText="1"/>
    </xf>
    <xf numFmtId="37" fontId="8" fillId="0" borderId="31" xfId="18" applyNumberFormat="1" applyFont="1" applyBorder="1" applyAlignment="1">
      <alignment vertical="top" wrapText="1"/>
    </xf>
    <xf numFmtId="37" fontId="8" fillId="0" borderId="32" xfId="18" applyNumberFormat="1" applyFont="1" applyBorder="1" applyAlignment="1">
      <alignment vertical="top" wrapText="1"/>
    </xf>
    <xf numFmtId="37" fontId="8" fillId="0" borderId="6" xfId="18" applyNumberFormat="1" applyFont="1" applyBorder="1" applyAlignment="1">
      <alignment vertical="top" wrapText="1"/>
    </xf>
    <xf numFmtId="37" fontId="8" fillId="0" borderId="33" xfId="18" applyNumberFormat="1" applyFont="1" applyBorder="1" applyAlignment="1">
      <alignment vertical="top" wrapText="1"/>
    </xf>
    <xf numFmtId="37" fontId="8" fillId="0" borderId="34" xfId="18" applyNumberFormat="1" applyFont="1" applyBorder="1" applyAlignment="1">
      <alignment vertical="top" wrapText="1"/>
    </xf>
    <xf numFmtId="37" fontId="8" fillId="0" borderId="35" xfId="18" applyNumberFormat="1" applyFont="1" applyBorder="1" applyAlignment="1">
      <alignment vertical="top" wrapText="1"/>
    </xf>
    <xf numFmtId="37" fontId="10" fillId="0" borderId="36" xfId="18" applyNumberFormat="1" applyFont="1" applyBorder="1" applyAlignment="1">
      <alignment vertical="top" wrapText="1"/>
    </xf>
    <xf numFmtId="37" fontId="10" fillId="0" borderId="42" xfId="18" applyNumberFormat="1" applyFont="1" applyBorder="1" applyAlignment="1">
      <alignment vertical="top" wrapText="1"/>
    </xf>
    <xf numFmtId="37" fontId="8" fillId="0" borderId="21" xfId="18" applyNumberFormat="1" applyFont="1" applyBorder="1" applyAlignment="1">
      <alignment vertical="top" wrapText="1"/>
    </xf>
    <xf numFmtId="37" fontId="8" fillId="0" borderId="22" xfId="18" applyNumberFormat="1" applyFont="1" applyBorder="1" applyAlignment="1">
      <alignment vertical="top" wrapText="1"/>
    </xf>
    <xf numFmtId="0" fontId="4" fillId="0" borderId="0" xfId="20" applyAlignment="1">
      <alignment wrapText="1"/>
    </xf>
    <xf numFmtId="0" fontId="36" fillId="0" borderId="0" xfId="20" applyFont="1" applyAlignment="1">
      <alignment wrapText="1"/>
    </xf>
    <xf numFmtId="0" fontId="36" fillId="0" borderId="0" xfId="20" applyFont="1" applyAlignment="1">
      <alignment horizontal="left" wrapText="1"/>
    </xf>
    <xf numFmtId="0" fontId="35" fillId="0" borderId="0" xfId="20" applyFont="1" applyAlignment="1">
      <alignment horizontal="left" wrapText="1"/>
    </xf>
    <xf numFmtId="0" fontId="35" fillId="0" borderId="0" xfId="20" applyFont="1"/>
    <xf numFmtId="0" fontId="4" fillId="0" borderId="0" xfId="0" applyFont="1"/>
    <xf numFmtId="0" fontId="4" fillId="0" borderId="0" xfId="44" applyFont="1"/>
    <xf numFmtId="0" fontId="6" fillId="0" borderId="0" xfId="44"/>
    <xf numFmtId="0" fontId="4" fillId="0" borderId="0" xfId="20" applyAlignment="1">
      <alignment horizontal="left" wrapText="1"/>
    </xf>
    <xf numFmtId="0" fontId="4" fillId="0" borderId="0" xfId="44" applyFont="1" applyAlignment="1">
      <alignment horizontal="left" wrapText="1"/>
    </xf>
    <xf numFmtId="0" fontId="0" fillId="0" borderId="0" xfId="20" applyFont="1" applyAlignment="1">
      <alignment wrapText="1"/>
    </xf>
    <xf numFmtId="15" fontId="37" fillId="0" borderId="23" xfId="45" applyNumberFormat="1" applyBorder="1" applyAlignment="1">
      <alignment horizontal="center"/>
    </xf>
    <xf numFmtId="0" fontId="8" fillId="8" borderId="24" xfId="0" applyFont="1" applyFill="1" applyBorder="1" applyAlignment="1">
      <alignment wrapText="1"/>
    </xf>
    <xf numFmtId="0" fontId="8" fillId="8" borderId="47" xfId="0" applyFont="1" applyFill="1" applyBorder="1" applyAlignment="1">
      <alignment wrapText="1"/>
    </xf>
    <xf numFmtId="0" fontId="22" fillId="8" borderId="38" xfId="0" applyFont="1" applyFill="1" applyBorder="1" applyAlignment="1">
      <alignment horizontal="center" vertical="top"/>
    </xf>
    <xf numFmtId="0" fontId="22" fillId="8" borderId="20" xfId="0" applyFont="1" applyFill="1" applyBorder="1" applyAlignment="1">
      <alignment horizontal="center" vertical="top"/>
    </xf>
    <xf numFmtId="0" fontId="14" fillId="8" borderId="7" xfId="0" applyFont="1" applyFill="1" applyBorder="1" applyAlignment="1">
      <alignment horizontal="center" vertical="top"/>
    </xf>
    <xf numFmtId="0" fontId="0" fillId="8" borderId="8" xfId="0" applyFill="1" applyBorder="1"/>
    <xf numFmtId="0" fontId="8" fillId="8" borderId="7" xfId="0" applyFont="1" applyFill="1" applyBorder="1" applyAlignment="1">
      <alignment horizontal="left" vertical="top" wrapText="1"/>
    </xf>
    <xf numFmtId="0" fontId="8" fillId="8" borderId="8" xfId="0" applyFont="1" applyFill="1" applyBorder="1" applyAlignment="1">
      <alignment horizontal="left" vertical="top" wrapText="1"/>
    </xf>
    <xf numFmtId="0" fontId="31" fillId="8" borderId="7" xfId="0" applyFont="1" applyFill="1" applyBorder="1" applyAlignment="1">
      <alignment vertical="top" wrapText="1"/>
    </xf>
    <xf numFmtId="0" fontId="14" fillId="8" borderId="8" xfId="0" applyFont="1" applyFill="1" applyBorder="1" applyAlignment="1">
      <alignment horizontal="center" vertical="top"/>
    </xf>
    <xf numFmtId="0" fontId="8" fillId="8" borderId="7" xfId="0" applyFont="1" applyFill="1" applyBorder="1" applyAlignment="1">
      <alignment vertical="top" wrapText="1"/>
    </xf>
    <xf numFmtId="0" fontId="10" fillId="8" borderId="7" xfId="0" applyFont="1" applyFill="1" applyBorder="1" applyAlignment="1">
      <alignment vertical="top" wrapText="1"/>
    </xf>
    <xf numFmtId="0" fontId="11" fillId="8" borderId="8" xfId="0" applyFont="1" applyFill="1" applyBorder="1"/>
    <xf numFmtId="0" fontId="27" fillId="9" borderId="0" xfId="18" applyFont="1" applyFill="1" applyAlignment="1">
      <alignment horizontal="center"/>
    </xf>
    <xf numFmtId="0" fontId="27" fillId="9" borderId="49" xfId="18" applyFont="1" applyFill="1" applyBorder="1" applyAlignment="1">
      <alignment horizontal="center"/>
    </xf>
    <xf numFmtId="6" fontId="10" fillId="0" borderId="0" xfId="18" applyNumberFormat="1" applyFont="1" applyAlignment="1">
      <alignment horizontal="center"/>
    </xf>
    <xf numFmtId="6" fontId="10" fillId="0" borderId="49" xfId="18" applyNumberFormat="1" applyFont="1" applyBorder="1" applyAlignment="1">
      <alignment horizontal="center"/>
    </xf>
    <xf numFmtId="0" fontId="14" fillId="0" borderId="0" xfId="18" applyFont="1" applyAlignment="1">
      <alignment horizontal="center"/>
    </xf>
    <xf numFmtId="0" fontId="14" fillId="0" borderId="49" xfId="18" applyFont="1" applyBorder="1" applyAlignment="1">
      <alignment horizontal="center"/>
    </xf>
    <xf numFmtId="0" fontId="5" fillId="0" borderId="0" xfId="18" applyFont="1" applyAlignment="1">
      <alignment horizontal="center"/>
    </xf>
    <xf numFmtId="0" fontId="5" fillId="0" borderId="49" xfId="18" applyFont="1" applyBorder="1" applyAlignment="1">
      <alignment horizontal="center"/>
    </xf>
    <xf numFmtId="0" fontId="27" fillId="9" borderId="38" xfId="18" applyFont="1" applyFill="1" applyBorder="1" applyAlignment="1">
      <alignment horizontal="center" vertical="top" wrapText="1"/>
    </xf>
    <xf numFmtId="0" fontId="27" fillId="9" borderId="19" xfId="18" applyFont="1" applyFill="1" applyBorder="1" applyAlignment="1">
      <alignment horizontal="center" vertical="top" wrapText="1"/>
    </xf>
    <xf numFmtId="6" fontId="10" fillId="0" borderId="7" xfId="18" applyNumberFormat="1" applyFont="1" applyBorder="1" applyAlignment="1">
      <alignment horizontal="center" vertical="top" wrapText="1"/>
    </xf>
    <xf numFmtId="0" fontId="10" fillId="0" borderId="0" xfId="18" applyFont="1" applyAlignment="1">
      <alignment horizontal="center" vertical="top" wrapText="1"/>
    </xf>
    <xf numFmtId="0" fontId="10" fillId="0" borderId="7" xfId="18" applyFont="1" applyBorder="1" applyAlignment="1">
      <alignment horizontal="center" vertical="top"/>
    </xf>
    <xf numFmtId="0" fontId="10" fillId="0" borderId="0" xfId="18" applyFont="1" applyAlignment="1">
      <alignment horizontal="center" vertical="top"/>
    </xf>
    <xf numFmtId="0" fontId="5" fillId="0" borderId="7" xfId="18" applyFont="1" applyBorder="1" applyAlignment="1">
      <alignment horizontal="center" vertical="top"/>
    </xf>
    <xf numFmtId="0" fontId="5" fillId="0" borderId="0" xfId="18" applyFont="1" applyAlignment="1">
      <alignment horizontal="center" vertical="top"/>
    </xf>
    <xf numFmtId="0" fontId="27" fillId="9" borderId="0" xfId="18" applyFont="1" applyFill="1" applyAlignment="1">
      <alignment horizontal="center" vertical="top"/>
    </xf>
    <xf numFmtId="6" fontId="29" fillId="0" borderId="0" xfId="18" applyNumberFormat="1" applyFont="1" applyAlignment="1">
      <alignment horizontal="center" vertical="top"/>
    </xf>
    <xf numFmtId="0" fontId="29" fillId="0" borderId="0" xfId="18" applyFont="1" applyAlignment="1">
      <alignment horizontal="center" vertical="top"/>
    </xf>
    <xf numFmtId="0" fontId="8" fillId="0" borderId="0" xfId="18" applyFont="1" applyAlignment="1">
      <alignment horizontal="center" vertical="top"/>
    </xf>
    <xf numFmtId="0" fontId="36" fillId="0" borderId="0" xfId="20" applyFont="1" applyAlignment="1">
      <alignment horizontal="left" wrapText="1"/>
    </xf>
    <xf numFmtId="37" fontId="5" fillId="9" borderId="14" xfId="18" applyNumberFormat="1" applyFont="1" applyFill="1" applyBorder="1" applyAlignment="1">
      <alignment vertical="top"/>
    </xf>
  </cellXfs>
  <cellStyles count="46">
    <cellStyle name="Actual Date" xfId="1" xr:uid="{00000000-0005-0000-0000-000000000000}"/>
    <cellStyle name="Comma" xfId="31" builtinId="3"/>
    <cellStyle name="Comma 2" xfId="2" xr:uid="{00000000-0005-0000-0000-000001000000}"/>
    <cellStyle name="Comma 3" xfId="30" xr:uid="{900E8B5A-64B7-4D5D-9416-E42A78E9D9D4}"/>
    <cellStyle name="Comma 4" xfId="33" xr:uid="{61A64389-294D-490A-8C41-3A866B63FD5A}"/>
    <cellStyle name="Comma0" xfId="3" xr:uid="{00000000-0005-0000-0000-000002000000}"/>
    <cellStyle name="Currency 2" xfId="4" xr:uid="{00000000-0005-0000-0000-000003000000}"/>
    <cellStyle name="Currency 3" xfId="34" xr:uid="{0B6BFF16-CE34-4AFB-8137-33B9886FC741}"/>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45"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10" xfId="37" xr:uid="{0677CDA5-0124-48AF-AD54-4BA90DBD52E8}"/>
    <cellStyle name="Normal 11" xfId="39" xr:uid="{D8EF9F53-EF04-4032-92C5-773DC0B23BCA}"/>
    <cellStyle name="Normal 12" xfId="38" xr:uid="{1C4349E9-F820-4687-B754-D04CEC87D3A7}"/>
    <cellStyle name="Normal 13" xfId="41" xr:uid="{A400C03B-B3AD-4BB4-A3A9-CFCE6A60ADC9}"/>
    <cellStyle name="Normal 14" xfId="42" xr:uid="{38819166-5CAC-4F4E-BA3A-3C3DA48DDAFE}"/>
    <cellStyle name="Normal 15" xfId="43" xr:uid="{62C69F3F-28A6-4308-8592-05283D41BD17}"/>
    <cellStyle name="Normal 16" xfId="40" xr:uid="{2CC62834-FCC8-4ACB-B2CB-C39DDA2850D9}"/>
    <cellStyle name="Normal 2" xfId="18" xr:uid="{00000000-0005-0000-0000-000012000000}"/>
    <cellStyle name="Normal 2 10" xfId="44" xr:uid="{F90C389F-D26A-45AD-ADF4-2DDCFBB2CEF6}"/>
    <cellStyle name="Normal 3" xfId="19" xr:uid="{00000000-0005-0000-0000-000013000000}"/>
    <cellStyle name="Normal 4" xfId="27" xr:uid="{00000000-0005-0000-0000-000014000000}"/>
    <cellStyle name="Normal 4 2" xfId="28" xr:uid="{8925A63A-A0C8-4372-90D1-3C6C84177C73}"/>
    <cellStyle name="Normal 5" xfId="20" xr:uid="{00000000-0005-0000-0000-000015000000}"/>
    <cellStyle name="Normal 6" xfId="29" xr:uid="{C4392339-7AF0-4C0E-AF22-74249D4DBA4E}"/>
    <cellStyle name="Normal 7" xfId="32" xr:uid="{6D722B30-287D-4A15-B16C-8361E06EA83C}"/>
    <cellStyle name="Normal 8" xfId="35" xr:uid="{0EDEC23E-F454-4111-9DBB-E1720BF9CFDB}"/>
    <cellStyle name="Normal 9" xfId="36" xr:uid="{D7EF2286-8B34-4DB4-B7DE-E880E399E9FC}"/>
    <cellStyle name="Normal_distgn2k" xfId="21" xr:uid="{00000000-0005-0000-0000-000017000000}"/>
    <cellStyle name="Percent [2]" xfId="22" xr:uid="{00000000-0005-0000-0000-000019000000}"/>
    <cellStyle name="Total" xfId="23" builtinId="25" customBuiltin="1"/>
    <cellStyle name="Unprot" xfId="24" xr:uid="{00000000-0005-0000-0000-00001B000000}"/>
    <cellStyle name="Unprot$" xfId="25" xr:uid="{00000000-0005-0000-0000-00001C000000}"/>
    <cellStyle name="Unprotect" xfId="26"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staheri@sdge.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1"/>
  <sheetViews>
    <sheetView zoomScale="70" zoomScaleNormal="70" workbookViewId="0">
      <selection activeCell="A13" sqref="A13:B13"/>
    </sheetView>
  </sheetViews>
  <sheetFormatPr defaultColWidth="8.6640625" defaultRowHeight="10" x14ac:dyDescent="0.2"/>
  <cols>
    <col min="1" max="1" width="56.109375" bestFit="1" customWidth="1"/>
    <col min="2" max="2" width="63.6640625" customWidth="1"/>
  </cols>
  <sheetData>
    <row r="1" spans="1:2" s="44" customFormat="1" ht="20" x14ac:dyDescent="0.4">
      <c r="A1" s="161" t="s">
        <v>0</v>
      </c>
      <c r="B1" s="162"/>
    </row>
    <row r="2" spans="1:2" ht="18" x14ac:dyDescent="0.2">
      <c r="A2" s="163"/>
      <c r="B2" s="164"/>
    </row>
    <row r="3" spans="1:2" ht="18" x14ac:dyDescent="0.2">
      <c r="A3" s="163" t="s">
        <v>1</v>
      </c>
      <c r="B3" s="164"/>
    </row>
    <row r="4" spans="1:2" ht="18" x14ac:dyDescent="0.2">
      <c r="A4" s="163" t="s">
        <v>2</v>
      </c>
      <c r="B4" s="168"/>
    </row>
    <row r="5" spans="1:2" ht="18" x14ac:dyDescent="0.2">
      <c r="A5" s="163" t="s">
        <v>3</v>
      </c>
      <c r="B5" s="168"/>
    </row>
    <row r="6" spans="1:2" ht="18" x14ac:dyDescent="0.2">
      <c r="A6" s="77"/>
      <c r="B6" s="76"/>
    </row>
    <row r="7" spans="1:2" ht="185.25" customHeight="1" x14ac:dyDescent="0.2">
      <c r="A7" s="169" t="s">
        <v>4</v>
      </c>
      <c r="B7" s="164"/>
    </row>
    <row r="8" spans="1:2" ht="18.75" customHeight="1" x14ac:dyDescent="0.2">
      <c r="A8" s="80"/>
      <c r="B8" s="76"/>
    </row>
    <row r="9" spans="1:2" ht="15.5" x14ac:dyDescent="0.2">
      <c r="A9" s="81" t="s">
        <v>5</v>
      </c>
      <c r="B9" s="76"/>
    </row>
    <row r="10" spans="1:2" ht="84" customHeight="1" x14ac:dyDescent="0.2">
      <c r="A10" s="169" t="s">
        <v>6</v>
      </c>
      <c r="B10" s="164"/>
    </row>
    <row r="11" spans="1:2" ht="16.5" customHeight="1" x14ac:dyDescent="0.2">
      <c r="A11" s="80"/>
      <c r="B11" s="76"/>
    </row>
    <row r="12" spans="1:2" ht="17.25" customHeight="1" x14ac:dyDescent="0.25">
      <c r="A12" s="170" t="s">
        <v>7</v>
      </c>
      <c r="B12" s="171"/>
    </row>
    <row r="13" spans="1:2" ht="127.5" customHeight="1" x14ac:dyDescent="0.2">
      <c r="A13" s="167" t="s">
        <v>8</v>
      </c>
      <c r="B13" s="164"/>
    </row>
    <row r="14" spans="1:2" ht="17.25" customHeight="1" x14ac:dyDescent="0.2">
      <c r="A14" s="80"/>
      <c r="B14" s="76"/>
    </row>
    <row r="15" spans="1:2" ht="15.5" x14ac:dyDescent="0.2">
      <c r="A15" s="81" t="s">
        <v>9</v>
      </c>
      <c r="B15" s="76"/>
    </row>
    <row r="16" spans="1:2" ht="46.5" customHeight="1" x14ac:dyDescent="0.2">
      <c r="A16" s="165" t="s">
        <v>10</v>
      </c>
      <c r="B16" s="166"/>
    </row>
    <row r="17" spans="1:2" ht="15.75" customHeight="1" x14ac:dyDescent="0.2">
      <c r="A17" s="78"/>
      <c r="B17" s="79"/>
    </row>
    <row r="18" spans="1:2" ht="24.75" customHeight="1" x14ac:dyDescent="0.2">
      <c r="A18" s="55" t="s">
        <v>11</v>
      </c>
      <c r="B18" s="76"/>
    </row>
    <row r="19" spans="1:2" s="46" customFormat="1" ht="23.25" customHeight="1" x14ac:dyDescent="0.25">
      <c r="A19" s="74" t="s">
        <v>12</v>
      </c>
      <c r="B19" s="75">
        <v>45824</v>
      </c>
    </row>
    <row r="20" spans="1:2" s="1" customFormat="1" ht="23.25" customHeight="1" x14ac:dyDescent="0.25">
      <c r="A20" s="74" t="s">
        <v>13</v>
      </c>
      <c r="B20" s="75">
        <v>45852</v>
      </c>
    </row>
    <row r="21" spans="1:2" ht="33.75" customHeight="1" x14ac:dyDescent="0.35">
      <c r="A21" s="159" t="s">
        <v>14</v>
      </c>
      <c r="B21" s="160"/>
    </row>
  </sheetData>
  <customSheetViews>
    <customSheetView guid="{64245E33-E577-4C25-9B98-21C112E84FF6}" scale="75" showPageBreaks="1" fitToPage="1" printArea="1">
      <selection activeCell="B34" sqref="B34"/>
      <pageMargins left="0" right="0" top="0" bottom="0" header="0" footer="0"/>
      <pageSetup scale="76" orientation="portrait" r:id="rId1"/>
      <headerFooter alignWithMargins="0">
        <oddFooter>&amp;R&amp;A</oddFooter>
      </headerFooter>
    </customSheetView>
    <customSheetView guid="{2C54E754-4594-47E3-AFE9-B28C28B63E5C}" scale="75" fitToPage="1">
      <selection activeCell="B34" sqref="B34"/>
      <pageMargins left="0" right="0" top="0" bottom="0" header="0" footer="0"/>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 right="0" top="0" bottom="0" header="0" footer="0"/>
      <pageSetup scale="75" orientation="portrait" r:id="rId3"/>
      <headerFooter alignWithMargins="0">
        <oddFooter>&amp;R&amp;A</oddFooter>
      </headerFooter>
    </customSheetView>
    <customSheetView guid="{C3E70234-FA18-40E7-B25F-218A5F7D2EA2}" scale="75" fitToPage="1">
      <selection activeCell="L44" sqref="L44"/>
      <pageMargins left="0" right="0" top="0" bottom="0" header="0" footer="0"/>
      <pageSetup scale="81" orientation="portrait" r:id="rId4"/>
      <headerFooter alignWithMargins="0">
        <oddFooter>&amp;R&amp;A</oddFooter>
      </headerFooter>
    </customSheetView>
  </customSheetViews>
  <mergeCells count="11">
    <mergeCell ref="A21:B21"/>
    <mergeCell ref="A1:B1"/>
    <mergeCell ref="A3:B3"/>
    <mergeCell ref="A16:B16"/>
    <mergeCell ref="A13:B13"/>
    <mergeCell ref="A2:B2"/>
    <mergeCell ref="A4:B4"/>
    <mergeCell ref="A5:B5"/>
    <mergeCell ref="A7:B7"/>
    <mergeCell ref="A10:B10"/>
    <mergeCell ref="A12:B12"/>
  </mergeCells>
  <phoneticPr fontId="0" type="noConversion"/>
  <printOptions horizontalCentered="1"/>
  <pageMargins left="0.25" right="0.75" top="0.5" bottom="0.5" header="0.5" footer="0.5"/>
  <pageSetup scale="93"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2"/>
  <sheetViews>
    <sheetView zoomScaleNormal="100" workbookViewId="0">
      <selection activeCell="C32" sqref="C32"/>
    </sheetView>
  </sheetViews>
  <sheetFormatPr defaultColWidth="8.6640625" defaultRowHeight="10" x14ac:dyDescent="0.2"/>
  <cols>
    <col min="1" max="1" width="32.109375" customWidth="1"/>
    <col min="2" max="2" width="89.6640625" customWidth="1"/>
    <col min="3" max="3" width="12.6640625" customWidth="1"/>
  </cols>
  <sheetData>
    <row r="1" spans="1:3" ht="18" x14ac:dyDescent="0.4">
      <c r="A1" s="47" t="s">
        <v>15</v>
      </c>
      <c r="B1" s="48"/>
      <c r="C1" s="38"/>
    </row>
    <row r="2" spans="1:3" ht="17.25" customHeight="1" x14ac:dyDescent="0.3">
      <c r="A2" s="39" t="s">
        <v>16</v>
      </c>
      <c r="B2" s="36" t="s">
        <v>97</v>
      </c>
    </row>
    <row r="3" spans="1:3" ht="13" x14ac:dyDescent="0.3">
      <c r="A3" s="40" t="s">
        <v>17</v>
      </c>
      <c r="B3" s="37"/>
    </row>
    <row r="4" spans="1:3" ht="15" customHeight="1" x14ac:dyDescent="0.3">
      <c r="A4" s="40" t="s">
        <v>18</v>
      </c>
      <c r="B4" s="37" t="s">
        <v>150</v>
      </c>
    </row>
    <row r="5" spans="1:3" ht="12.5" x14ac:dyDescent="0.25">
      <c r="A5" s="70"/>
      <c r="B5" s="37" t="s">
        <v>151</v>
      </c>
    </row>
    <row r="6" spans="1:3" ht="12.5" x14ac:dyDescent="0.25">
      <c r="A6" s="70"/>
      <c r="B6" s="37" t="s">
        <v>152</v>
      </c>
    </row>
    <row r="7" spans="1:3" ht="13" thickBot="1" x14ac:dyDescent="0.3">
      <c r="A7" s="71"/>
      <c r="B7" s="158" t="s">
        <v>153</v>
      </c>
      <c r="C7" s="41"/>
    </row>
    <row r="8" spans="1:3" ht="11.25" customHeight="1" x14ac:dyDescent="0.2">
      <c r="C8" s="49"/>
    </row>
    <row r="9" spans="1:3" ht="10.5" x14ac:dyDescent="0.2">
      <c r="C9" s="49" t="s">
        <v>19</v>
      </c>
    </row>
    <row r="10" spans="1:3" x14ac:dyDescent="0.2">
      <c r="A10" s="43" t="s">
        <v>21</v>
      </c>
      <c r="B10" s="43" t="str">
        <f>'Form 8.1a (IOU)'!C4</f>
        <v>IOU REVENUE REQUIREMENTS BY MAJOR COST CATEGORIES/UNBUNDLED RATE COMPONENT</v>
      </c>
      <c r="C10" s="42" t="s">
        <v>20</v>
      </c>
    </row>
    <row r="11" spans="1:3" x14ac:dyDescent="0.2">
      <c r="A11" s="43" t="s">
        <v>22</v>
      </c>
      <c r="B11" s="43" t="s">
        <v>23</v>
      </c>
      <c r="C11" s="42" t="s">
        <v>20</v>
      </c>
    </row>
    <row r="12" spans="1:3" x14ac:dyDescent="0.2">
      <c r="A12" s="43" t="s">
        <v>24</v>
      </c>
      <c r="B12" s="43" t="s">
        <v>25</v>
      </c>
      <c r="C12" s="42" t="s">
        <v>20</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98ABA9A4-11F5-435F-9875-DE8CEBB73318}"/>
  </hyperlinks>
  <printOptions horizontalCentered="1"/>
  <pageMargins left="0.25" right="0.25" top="1" bottom="1" header="0.5" footer="0.5"/>
  <pageSetup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9A12E-6493-4E3F-AE19-01DCBAE84090}">
  <sheetPr>
    <pageSetUpPr fitToPage="1"/>
  </sheetPr>
  <dimension ref="A1:T74"/>
  <sheetViews>
    <sheetView tabSelected="1" topLeftCell="B1" zoomScale="80" zoomScaleNormal="80" workbookViewId="0">
      <pane ySplit="1" topLeftCell="A12" activePane="bottomLeft" state="frozen"/>
      <selection activeCell="C69" sqref="C69"/>
      <selection pane="bottomLeft" activeCell="H22" sqref="H21:Q22"/>
    </sheetView>
  </sheetViews>
  <sheetFormatPr defaultColWidth="8.44140625" defaultRowHeight="12.5" x14ac:dyDescent="0.25"/>
  <cols>
    <col min="1" max="1" width="8.44140625" style="4"/>
    <col min="2" max="2" width="13.33203125" style="4" customWidth="1"/>
    <col min="3" max="3" width="78.33203125" style="4" bestFit="1" customWidth="1"/>
    <col min="4" max="17" width="17" style="4" bestFit="1" customWidth="1"/>
    <col min="18" max="18" width="12.109375" style="4" customWidth="1"/>
    <col min="19" max="20" width="12" style="4" customWidth="1"/>
    <col min="21" max="16384" width="8.44140625" style="4"/>
  </cols>
  <sheetData>
    <row r="1" spans="1:20" ht="15.5" x14ac:dyDescent="0.35">
      <c r="C1" s="172" t="s">
        <v>30</v>
      </c>
      <c r="D1" s="172"/>
      <c r="E1" s="172"/>
      <c r="F1" s="172"/>
      <c r="G1" s="172"/>
      <c r="H1" s="172"/>
      <c r="I1" s="172"/>
      <c r="J1" s="172"/>
      <c r="K1" s="172"/>
      <c r="L1" s="172"/>
      <c r="M1" s="172"/>
      <c r="N1" s="172"/>
      <c r="O1" s="172"/>
      <c r="P1" s="172"/>
      <c r="Q1" s="173"/>
    </row>
    <row r="2" spans="1:20" ht="15.5" x14ac:dyDescent="0.35">
      <c r="C2" s="174" t="str">
        <f>'FormsList&amp;FilerInfo'!B2</f>
        <v>San Diego Gas &amp; Electric (SDG&amp;E)</v>
      </c>
      <c r="D2" s="174"/>
      <c r="E2" s="174"/>
      <c r="F2" s="174"/>
      <c r="G2" s="174"/>
      <c r="H2" s="174"/>
      <c r="I2" s="174"/>
      <c r="J2" s="174"/>
      <c r="K2" s="174"/>
      <c r="L2" s="174"/>
      <c r="M2" s="174"/>
      <c r="N2" s="174"/>
      <c r="O2" s="174"/>
      <c r="P2" s="174"/>
      <c r="Q2" s="175"/>
    </row>
    <row r="3" spans="1:20" ht="18" x14ac:dyDescent="0.4">
      <c r="C3" s="82"/>
      <c r="D3" s="82"/>
      <c r="E3" s="82"/>
      <c r="F3" s="82"/>
      <c r="G3" s="82"/>
      <c r="H3" s="82"/>
      <c r="I3" s="82"/>
      <c r="J3" s="82"/>
      <c r="K3" s="82"/>
      <c r="L3" s="82"/>
      <c r="M3" s="82"/>
      <c r="N3" s="82"/>
      <c r="O3" s="82"/>
      <c r="P3" s="82"/>
      <c r="Q3" s="83"/>
    </row>
    <row r="4" spans="1:20" ht="18" x14ac:dyDescent="0.4">
      <c r="C4" s="176" t="s">
        <v>31</v>
      </c>
      <c r="D4" s="176"/>
      <c r="E4" s="176"/>
      <c r="F4" s="176"/>
      <c r="G4" s="176"/>
      <c r="H4" s="176"/>
      <c r="I4" s="176"/>
      <c r="J4" s="176"/>
      <c r="K4" s="176"/>
      <c r="L4" s="176"/>
      <c r="M4" s="176"/>
      <c r="N4" s="176"/>
      <c r="O4" s="176"/>
      <c r="P4" s="176"/>
      <c r="Q4" s="177"/>
    </row>
    <row r="5" spans="1:20" ht="15.5" x14ac:dyDescent="0.35">
      <c r="C5" s="178" t="s">
        <v>32</v>
      </c>
      <c r="D5" s="178"/>
      <c r="E5" s="178"/>
      <c r="F5" s="178"/>
      <c r="G5" s="178"/>
      <c r="H5" s="178"/>
      <c r="I5" s="178"/>
      <c r="J5" s="178"/>
      <c r="K5" s="178"/>
      <c r="L5" s="178"/>
      <c r="M5" s="178"/>
      <c r="N5" s="178"/>
      <c r="O5" s="178"/>
      <c r="P5" s="178"/>
      <c r="Q5" s="179"/>
      <c r="R5" s="60"/>
      <c r="S5" s="60"/>
      <c r="T5" s="60"/>
    </row>
    <row r="6" spans="1:20" ht="16" thickBot="1" x14ac:dyDescent="0.4">
      <c r="C6" s="61"/>
      <c r="D6" s="61"/>
      <c r="E6" s="61"/>
      <c r="F6" s="61"/>
      <c r="G6" s="61"/>
      <c r="H6" s="61"/>
      <c r="I6" s="61"/>
      <c r="J6" s="61"/>
      <c r="K6" s="61"/>
      <c r="L6" s="61"/>
      <c r="M6" s="61"/>
      <c r="N6" s="61"/>
      <c r="O6" s="61"/>
      <c r="P6" s="61"/>
      <c r="Q6" s="61"/>
      <c r="R6" s="60"/>
      <c r="S6" s="60"/>
      <c r="T6" s="60"/>
    </row>
    <row r="7" spans="1:20" ht="31" x14ac:dyDescent="0.25">
      <c r="B7" s="2" t="s">
        <v>33</v>
      </c>
      <c r="C7" s="73" t="s">
        <v>34</v>
      </c>
      <c r="D7" s="2">
        <v>2023</v>
      </c>
      <c r="E7" s="2">
        <v>2024</v>
      </c>
      <c r="F7" s="2">
        <v>2025</v>
      </c>
      <c r="G7" s="2">
        <v>2026</v>
      </c>
      <c r="H7" s="2">
        <v>2027</v>
      </c>
      <c r="I7" s="2">
        <v>2028</v>
      </c>
      <c r="J7" s="2">
        <v>2029</v>
      </c>
      <c r="K7" s="2">
        <v>2030</v>
      </c>
      <c r="L7" s="2">
        <v>2031</v>
      </c>
      <c r="M7" s="2">
        <v>2032</v>
      </c>
      <c r="N7" s="2">
        <v>2033</v>
      </c>
      <c r="O7" s="2">
        <v>2034</v>
      </c>
      <c r="P7" s="2">
        <v>2035</v>
      </c>
      <c r="Q7" s="2">
        <v>2036</v>
      </c>
    </row>
    <row r="8" spans="1:20" ht="16" thickBot="1" x14ac:dyDescent="0.35">
      <c r="A8" s="14"/>
      <c r="B8" s="72"/>
      <c r="C8" s="15" t="s">
        <v>35</v>
      </c>
      <c r="D8" s="62"/>
      <c r="E8" s="62"/>
      <c r="F8" s="62"/>
      <c r="G8" s="62"/>
      <c r="H8" s="62"/>
      <c r="I8" s="62"/>
      <c r="J8" s="62"/>
      <c r="K8" s="62"/>
      <c r="L8" s="62"/>
      <c r="M8" s="62"/>
      <c r="N8" s="62"/>
      <c r="O8" s="62"/>
      <c r="P8" s="62"/>
      <c r="Q8" s="63"/>
    </row>
    <row r="9" spans="1:20" ht="16.5" customHeight="1" thickBot="1" x14ac:dyDescent="0.35">
      <c r="A9" s="14"/>
      <c r="B9" s="72"/>
      <c r="C9" s="16" t="s">
        <v>36</v>
      </c>
      <c r="D9" s="17"/>
      <c r="E9" s="17"/>
      <c r="F9" s="17"/>
      <c r="G9" s="17"/>
      <c r="H9" s="17"/>
      <c r="I9" s="17"/>
      <c r="J9" s="17"/>
      <c r="K9" s="17"/>
      <c r="L9" s="17"/>
      <c r="M9" s="17"/>
      <c r="N9" s="17"/>
      <c r="O9" s="17"/>
      <c r="P9" s="17"/>
      <c r="Q9" s="18"/>
    </row>
    <row r="10" spans="1:20" ht="16.5" customHeight="1" thickBot="1" x14ac:dyDescent="0.35">
      <c r="A10" s="14"/>
      <c r="B10" s="72"/>
      <c r="C10" s="19" t="s">
        <v>37</v>
      </c>
      <c r="D10" s="20"/>
      <c r="E10" s="20"/>
      <c r="F10" s="20"/>
      <c r="G10" s="20"/>
      <c r="H10" s="20"/>
      <c r="I10" s="20"/>
      <c r="J10" s="20"/>
      <c r="K10" s="20"/>
      <c r="L10" s="20"/>
      <c r="M10" s="20"/>
      <c r="N10" s="20"/>
      <c r="O10" s="20"/>
      <c r="P10" s="20"/>
      <c r="Q10" s="21"/>
    </row>
    <row r="11" spans="1:20" ht="16.5" customHeight="1" thickBot="1" x14ac:dyDescent="0.35">
      <c r="A11" s="14"/>
      <c r="B11" s="72">
        <v>1</v>
      </c>
      <c r="C11" s="22" t="s">
        <v>38</v>
      </c>
      <c r="D11" s="89"/>
      <c r="E11" s="89"/>
      <c r="F11" s="89"/>
      <c r="G11" s="89"/>
      <c r="H11" s="89"/>
      <c r="I11" s="89"/>
      <c r="J11" s="89"/>
      <c r="K11" s="89"/>
      <c r="L11" s="89"/>
      <c r="M11" s="89"/>
      <c r="N11" s="89"/>
      <c r="O11" s="89"/>
      <c r="P11" s="89"/>
      <c r="Q11" s="89"/>
    </row>
    <row r="12" spans="1:20" ht="16.5" customHeight="1" thickBot="1" x14ac:dyDescent="0.35">
      <c r="A12" s="14"/>
      <c r="B12" s="72">
        <v>2</v>
      </c>
      <c r="C12" s="22" t="s">
        <v>39</v>
      </c>
      <c r="D12" s="90">
        <v>1522</v>
      </c>
      <c r="E12" s="90">
        <v>1522</v>
      </c>
      <c r="F12" s="90">
        <v>1575</v>
      </c>
      <c r="G12" s="90">
        <v>1575</v>
      </c>
      <c r="H12" s="90">
        <v>1575</v>
      </c>
      <c r="I12" s="90">
        <v>1575</v>
      </c>
      <c r="J12" s="90">
        <v>1575</v>
      </c>
      <c r="K12" s="90">
        <v>1575</v>
      </c>
      <c r="L12" s="90">
        <v>1575</v>
      </c>
      <c r="M12" s="90">
        <v>1575</v>
      </c>
      <c r="N12" s="90">
        <v>1575</v>
      </c>
      <c r="O12" s="90">
        <v>1575</v>
      </c>
      <c r="P12" s="90">
        <v>1575</v>
      </c>
      <c r="Q12" s="90">
        <v>1575</v>
      </c>
    </row>
    <row r="13" spans="1:20" ht="16.5" customHeight="1" thickBot="1" x14ac:dyDescent="0.35">
      <c r="A13" s="14"/>
      <c r="B13" s="72"/>
      <c r="C13" s="19" t="s">
        <v>40</v>
      </c>
      <c r="D13" s="91"/>
      <c r="E13" s="91"/>
      <c r="F13" s="91"/>
      <c r="G13" s="91"/>
      <c r="H13" s="91"/>
      <c r="I13" s="91"/>
      <c r="J13" s="91"/>
      <c r="K13" s="91"/>
      <c r="L13" s="91"/>
      <c r="M13" s="91"/>
      <c r="N13" s="91"/>
      <c r="O13" s="91"/>
      <c r="P13" s="91"/>
      <c r="Q13" s="91"/>
    </row>
    <row r="14" spans="1:20" ht="16.5" customHeight="1" thickBot="1" x14ac:dyDescent="0.35">
      <c r="A14" s="14"/>
      <c r="B14" s="72">
        <v>3</v>
      </c>
      <c r="C14" s="22" t="s">
        <v>38</v>
      </c>
      <c r="D14" s="89"/>
      <c r="E14" s="89"/>
      <c r="F14" s="89"/>
      <c r="G14" s="89"/>
      <c r="H14" s="89"/>
      <c r="I14" s="89"/>
      <c r="J14" s="89"/>
      <c r="K14" s="89"/>
      <c r="L14" s="89"/>
      <c r="M14" s="89"/>
      <c r="N14" s="89"/>
      <c r="O14" s="89"/>
      <c r="P14" s="89"/>
      <c r="Q14" s="89"/>
    </row>
    <row r="15" spans="1:20" ht="16.5" customHeight="1" thickBot="1" x14ac:dyDescent="0.35">
      <c r="A15" s="14"/>
      <c r="B15" s="72">
        <v>4</v>
      </c>
      <c r="C15" s="22" t="s">
        <v>39</v>
      </c>
      <c r="D15" s="90"/>
      <c r="E15" s="90"/>
      <c r="F15" s="90"/>
      <c r="G15" s="90"/>
      <c r="H15" s="90"/>
      <c r="I15" s="90"/>
      <c r="J15" s="90"/>
      <c r="K15" s="90"/>
      <c r="L15" s="90"/>
      <c r="M15" s="90"/>
      <c r="N15" s="90"/>
      <c r="O15" s="90"/>
      <c r="P15" s="90"/>
      <c r="Q15" s="90"/>
    </row>
    <row r="16" spans="1:20" ht="16.5" customHeight="1" thickBot="1" x14ac:dyDescent="0.35">
      <c r="A16" s="14"/>
      <c r="B16" s="72"/>
      <c r="C16" s="19" t="s">
        <v>41</v>
      </c>
      <c r="D16" s="91"/>
      <c r="E16" s="91"/>
      <c r="F16" s="91"/>
      <c r="G16" s="91"/>
      <c r="H16" s="91"/>
      <c r="I16" s="91"/>
      <c r="J16" s="91"/>
      <c r="K16" s="91"/>
      <c r="L16" s="91"/>
      <c r="M16" s="91"/>
      <c r="N16" s="91"/>
      <c r="O16" s="91"/>
      <c r="P16" s="91"/>
      <c r="Q16" s="91"/>
    </row>
    <row r="17" spans="1:17" ht="16.5" customHeight="1" thickBot="1" x14ac:dyDescent="0.35">
      <c r="A17" s="14"/>
      <c r="B17" s="72">
        <v>5</v>
      </c>
      <c r="C17" s="22" t="s">
        <v>38</v>
      </c>
      <c r="D17" s="89"/>
      <c r="E17" s="89"/>
      <c r="F17" s="89"/>
      <c r="G17" s="89"/>
      <c r="H17" s="89"/>
      <c r="I17" s="89"/>
      <c r="J17" s="89"/>
      <c r="K17" s="89"/>
      <c r="L17" s="89"/>
      <c r="M17" s="89"/>
      <c r="N17" s="89"/>
      <c r="O17" s="89"/>
      <c r="P17" s="89"/>
      <c r="Q17" s="89"/>
    </row>
    <row r="18" spans="1:17" ht="16.5" customHeight="1" thickBot="1" x14ac:dyDescent="0.35">
      <c r="A18" s="14"/>
      <c r="B18" s="72">
        <v>6</v>
      </c>
      <c r="C18" s="22" t="s">
        <v>39</v>
      </c>
      <c r="D18" s="90"/>
      <c r="E18" s="90"/>
      <c r="F18" s="90"/>
      <c r="G18" s="90"/>
      <c r="H18" s="90"/>
      <c r="I18" s="90"/>
      <c r="J18" s="90"/>
      <c r="K18" s="90"/>
      <c r="L18" s="90"/>
      <c r="M18" s="90"/>
      <c r="N18" s="90"/>
      <c r="O18" s="90"/>
      <c r="P18" s="90"/>
      <c r="Q18" s="90"/>
    </row>
    <row r="19" spans="1:17" ht="16.5" customHeight="1" thickBot="1" x14ac:dyDescent="0.35">
      <c r="A19" s="14"/>
      <c r="B19" s="72"/>
      <c r="C19" s="19" t="s">
        <v>42</v>
      </c>
      <c r="D19" s="91"/>
      <c r="E19" s="91"/>
      <c r="F19" s="91"/>
      <c r="G19" s="91"/>
      <c r="H19" s="91"/>
      <c r="I19" s="91"/>
      <c r="J19" s="91"/>
      <c r="K19" s="91"/>
      <c r="L19" s="91"/>
      <c r="M19" s="91"/>
      <c r="N19" s="91"/>
      <c r="O19" s="91"/>
      <c r="P19" s="91"/>
      <c r="Q19" s="91"/>
    </row>
    <row r="20" spans="1:17" ht="16.5" customHeight="1" thickBot="1" x14ac:dyDescent="0.35">
      <c r="A20" s="14"/>
      <c r="B20" s="72">
        <v>7</v>
      </c>
      <c r="C20" s="22" t="s">
        <v>38</v>
      </c>
      <c r="D20" s="92">
        <v>92330.631549603888</v>
      </c>
      <c r="E20" s="92">
        <v>294716.53735814017</v>
      </c>
      <c r="F20" s="92">
        <v>147474.17469943501</v>
      </c>
      <c r="G20" s="92">
        <v>165484.72416181897</v>
      </c>
      <c r="H20" s="93">
        <v>148367.70539329282</v>
      </c>
      <c r="I20" s="93">
        <v>136168.48970830606</v>
      </c>
      <c r="J20" s="93">
        <v>115125.80413422594</v>
      </c>
      <c r="K20" s="93">
        <v>89400.038618479724</v>
      </c>
      <c r="L20" s="93">
        <v>69141.621581326952</v>
      </c>
      <c r="M20" s="93">
        <v>84187.306943189265</v>
      </c>
      <c r="N20" s="93">
        <v>82548.023330728145</v>
      </c>
      <c r="O20" s="93">
        <v>83136.78625988742</v>
      </c>
      <c r="P20" s="93">
        <v>84865.29686305541</v>
      </c>
      <c r="Q20" s="93">
        <v>84131.920541444866</v>
      </c>
    </row>
    <row r="21" spans="1:17" ht="16.5" customHeight="1" thickBot="1" x14ac:dyDescent="0.35">
      <c r="A21" s="14"/>
      <c r="B21" s="72">
        <v>8</v>
      </c>
      <c r="C21" s="56" t="s">
        <v>43</v>
      </c>
      <c r="D21" s="193"/>
      <c r="E21" s="193"/>
      <c r="F21" s="193"/>
      <c r="G21" s="193"/>
      <c r="H21" s="193"/>
      <c r="I21" s="193"/>
      <c r="J21" s="193"/>
      <c r="K21" s="193"/>
      <c r="L21" s="193"/>
      <c r="M21" s="193"/>
      <c r="N21" s="193"/>
      <c r="O21" s="193"/>
      <c r="P21" s="193"/>
      <c r="Q21" s="193"/>
    </row>
    <row r="22" spans="1:17" ht="16.5" customHeight="1" thickBot="1" x14ac:dyDescent="0.35">
      <c r="A22" s="14"/>
      <c r="B22" s="72">
        <v>9</v>
      </c>
      <c r="C22" s="56" t="s">
        <v>44</v>
      </c>
      <c r="D22" s="94">
        <v>29.018999999999998</v>
      </c>
      <c r="E22" s="94">
        <v>38.261000000000003</v>
      </c>
      <c r="F22" s="94">
        <v>36.164166666666667</v>
      </c>
      <c r="G22" s="94">
        <v>33.574166666666663</v>
      </c>
      <c r="H22" s="193"/>
      <c r="I22" s="193"/>
      <c r="J22" s="193"/>
      <c r="K22" s="193"/>
      <c r="L22" s="193"/>
      <c r="M22" s="193"/>
      <c r="N22" s="193"/>
      <c r="O22" s="193"/>
      <c r="P22" s="193"/>
      <c r="Q22" s="193"/>
    </row>
    <row r="23" spans="1:17" ht="16.5" customHeight="1" thickBot="1" x14ac:dyDescent="0.35">
      <c r="A23" s="14"/>
      <c r="B23" s="72">
        <v>10</v>
      </c>
      <c r="C23" s="22" t="s">
        <v>39</v>
      </c>
      <c r="D23" s="90">
        <v>200164</v>
      </c>
      <c r="E23" s="90">
        <v>200164</v>
      </c>
      <c r="F23" s="90">
        <v>215406</v>
      </c>
      <c r="G23" s="90">
        <v>221868.18</v>
      </c>
      <c r="H23" s="90">
        <v>228524.2254</v>
      </c>
      <c r="I23" s="90">
        <v>235379.952162</v>
      </c>
      <c r="J23" s="90">
        <v>240878.88558634371</v>
      </c>
      <c r="K23" s="90">
        <v>246626.93696713797</v>
      </c>
      <c r="L23" s="90">
        <v>252626.78695611315</v>
      </c>
      <c r="M23" s="90">
        <v>258817.88738334304</v>
      </c>
      <c r="N23" s="90">
        <v>265084.27731276234</v>
      </c>
      <c r="O23" s="90">
        <v>271508.14687373606</v>
      </c>
      <c r="P23" s="90">
        <v>278092.68307249749</v>
      </c>
      <c r="Q23" s="90">
        <v>284842.01851303614</v>
      </c>
    </row>
    <row r="24" spans="1:17" ht="16.5" customHeight="1" thickBot="1" x14ac:dyDescent="0.35">
      <c r="A24" s="14"/>
      <c r="B24" s="72"/>
      <c r="C24" s="19" t="s">
        <v>45</v>
      </c>
      <c r="D24" s="91"/>
      <c r="E24" s="91"/>
      <c r="F24" s="91"/>
      <c r="G24" s="91"/>
      <c r="H24" s="91"/>
      <c r="I24" s="91"/>
      <c r="J24" s="91"/>
      <c r="K24" s="91"/>
      <c r="L24" s="91"/>
      <c r="M24" s="91"/>
      <c r="N24" s="91"/>
      <c r="O24" s="91"/>
      <c r="P24" s="91"/>
      <c r="Q24" s="91"/>
    </row>
    <row r="25" spans="1:17" ht="16.5" customHeight="1" thickBot="1" x14ac:dyDescent="0.35">
      <c r="A25" s="14"/>
      <c r="B25" s="72">
        <v>11</v>
      </c>
      <c r="C25" s="22" t="s">
        <v>38</v>
      </c>
      <c r="D25" s="89"/>
      <c r="E25" s="89"/>
      <c r="F25" s="89"/>
      <c r="G25" s="89"/>
      <c r="H25" s="89"/>
      <c r="I25" s="89"/>
      <c r="J25" s="89"/>
      <c r="K25" s="89"/>
      <c r="L25" s="89"/>
      <c r="M25" s="89"/>
      <c r="N25" s="89"/>
      <c r="O25" s="89"/>
      <c r="P25" s="89"/>
      <c r="Q25" s="89"/>
    </row>
    <row r="26" spans="1:17" ht="16.5" customHeight="1" thickBot="1" x14ac:dyDescent="0.35">
      <c r="A26" s="14"/>
      <c r="B26" s="72">
        <v>12</v>
      </c>
      <c r="C26" s="56" t="s">
        <v>43</v>
      </c>
      <c r="D26" s="95"/>
      <c r="E26" s="95"/>
      <c r="F26" s="95"/>
      <c r="G26" s="95"/>
      <c r="H26" s="95"/>
      <c r="I26" s="95"/>
      <c r="J26" s="95"/>
      <c r="K26" s="95"/>
      <c r="L26" s="95"/>
      <c r="M26" s="95"/>
      <c r="N26" s="95"/>
      <c r="O26" s="95"/>
      <c r="P26" s="95"/>
      <c r="Q26" s="95"/>
    </row>
    <row r="27" spans="1:17" ht="16.5" customHeight="1" thickBot="1" x14ac:dyDescent="0.35">
      <c r="A27" s="14"/>
      <c r="B27" s="72">
        <v>13</v>
      </c>
      <c r="C27" s="22" t="s">
        <v>39</v>
      </c>
      <c r="D27" s="90"/>
      <c r="E27" s="90"/>
      <c r="F27" s="90"/>
      <c r="G27" s="90"/>
      <c r="H27" s="90"/>
      <c r="I27" s="90"/>
      <c r="J27" s="90"/>
      <c r="K27" s="90"/>
      <c r="L27" s="90"/>
      <c r="M27" s="90"/>
      <c r="N27" s="90"/>
      <c r="O27" s="90"/>
      <c r="P27" s="90"/>
      <c r="Q27" s="90"/>
    </row>
    <row r="28" spans="1:17" ht="16.5" customHeight="1" thickBot="1" x14ac:dyDescent="0.35">
      <c r="A28" s="14"/>
      <c r="B28" s="72">
        <v>14</v>
      </c>
      <c r="C28" s="19" t="s">
        <v>46</v>
      </c>
      <c r="D28" s="90"/>
      <c r="E28" s="90"/>
      <c r="F28" s="90"/>
      <c r="G28" s="90"/>
      <c r="H28" s="90"/>
      <c r="I28" s="90"/>
      <c r="J28" s="90"/>
      <c r="K28" s="90"/>
      <c r="L28" s="90"/>
      <c r="M28" s="90"/>
      <c r="N28" s="90"/>
      <c r="O28" s="90"/>
      <c r="P28" s="90"/>
      <c r="Q28" s="90"/>
    </row>
    <row r="29" spans="1:17" ht="16.5" customHeight="1" thickBot="1" x14ac:dyDescent="0.35">
      <c r="A29" s="14"/>
      <c r="B29" s="72">
        <v>15</v>
      </c>
      <c r="C29" s="19" t="s">
        <v>28</v>
      </c>
      <c r="D29" s="96"/>
      <c r="E29" s="96"/>
      <c r="F29" s="96"/>
      <c r="G29" s="96"/>
      <c r="H29" s="96"/>
      <c r="I29" s="96"/>
      <c r="J29" s="96"/>
      <c r="K29" s="96"/>
      <c r="L29" s="96"/>
      <c r="M29" s="96"/>
      <c r="N29" s="96"/>
      <c r="O29" s="96"/>
      <c r="P29" s="96"/>
      <c r="Q29" s="96"/>
    </row>
    <row r="30" spans="1:17" ht="16.5" customHeight="1" thickBot="1" x14ac:dyDescent="0.35">
      <c r="A30" s="14"/>
      <c r="B30" s="72">
        <v>16</v>
      </c>
      <c r="C30" s="57" t="s">
        <v>47</v>
      </c>
      <c r="D30" s="97">
        <f t="shared" ref="D30:Q30" si="0">SUM(D11:D20,D23:D25,D27:D29)</f>
        <v>294016.63154960389</v>
      </c>
      <c r="E30" s="97">
        <f t="shared" si="0"/>
        <v>496402.53735814017</v>
      </c>
      <c r="F30" s="97">
        <f t="shared" si="0"/>
        <v>364455.17469943501</v>
      </c>
      <c r="G30" s="97">
        <f t="shared" si="0"/>
        <v>388927.90416181897</v>
      </c>
      <c r="H30" s="97">
        <f t="shared" si="0"/>
        <v>378466.93079329282</v>
      </c>
      <c r="I30" s="97">
        <f t="shared" si="0"/>
        <v>373123.44187030604</v>
      </c>
      <c r="J30" s="97">
        <f t="shared" si="0"/>
        <v>357579.68972056964</v>
      </c>
      <c r="K30" s="97">
        <f t="shared" si="0"/>
        <v>337601.97558561771</v>
      </c>
      <c r="L30" s="97">
        <f t="shared" si="0"/>
        <v>323343.40853744012</v>
      </c>
      <c r="M30" s="97">
        <f t="shared" si="0"/>
        <v>344580.19432653231</v>
      </c>
      <c r="N30" s="97">
        <f t="shared" si="0"/>
        <v>349207.30064349051</v>
      </c>
      <c r="O30" s="97">
        <f t="shared" si="0"/>
        <v>356219.93313362345</v>
      </c>
      <c r="P30" s="97">
        <f t="shared" si="0"/>
        <v>364532.97993555292</v>
      </c>
      <c r="Q30" s="97">
        <f t="shared" si="0"/>
        <v>370548.93905448099</v>
      </c>
    </row>
    <row r="31" spans="1:17" ht="16.5" customHeight="1" thickBot="1" x14ac:dyDescent="0.35">
      <c r="A31" s="14"/>
      <c r="B31" s="72"/>
      <c r="C31" s="16" t="s">
        <v>48</v>
      </c>
      <c r="D31" s="98"/>
      <c r="E31" s="98"/>
      <c r="F31" s="98"/>
      <c r="G31" s="98"/>
      <c r="H31" s="98"/>
      <c r="I31" s="98"/>
      <c r="J31" s="98"/>
      <c r="K31" s="98"/>
      <c r="L31" s="98"/>
      <c r="M31" s="98"/>
      <c r="N31" s="98"/>
      <c r="O31" s="98"/>
      <c r="P31" s="98"/>
      <c r="Q31" s="98"/>
    </row>
    <row r="32" spans="1:17" ht="16.5" customHeight="1" thickBot="1" x14ac:dyDescent="0.35">
      <c r="A32" s="14"/>
      <c r="B32" s="72">
        <v>17</v>
      </c>
      <c r="C32" s="23" t="s">
        <v>49</v>
      </c>
      <c r="D32" s="99">
        <v>24188.820253841495</v>
      </c>
      <c r="E32" s="99">
        <v>9779.8667471870267</v>
      </c>
      <c r="F32" s="99">
        <v>347.6599108985173</v>
      </c>
      <c r="G32" s="99">
        <v>401.42038958880562</v>
      </c>
      <c r="H32" s="96">
        <v>401.10117190974296</v>
      </c>
      <c r="I32" s="96">
        <v>402.06074409134516</v>
      </c>
      <c r="J32" s="96">
        <v>401.1011719097429</v>
      </c>
      <c r="K32" s="96">
        <v>401.1011719097429</v>
      </c>
      <c r="L32" s="96">
        <v>401.1011719097429</v>
      </c>
      <c r="M32" s="96">
        <v>402.06074409134516</v>
      </c>
      <c r="N32" s="96">
        <v>401.1011719097429</v>
      </c>
      <c r="O32" s="96">
        <v>401.1011719097429</v>
      </c>
      <c r="P32" s="96">
        <v>401.1011719097429</v>
      </c>
      <c r="Q32" s="96">
        <v>402.06074409134516</v>
      </c>
    </row>
    <row r="33" spans="1:17" ht="16.5" customHeight="1" thickBot="1" x14ac:dyDescent="0.35">
      <c r="A33" s="14"/>
      <c r="B33" s="72">
        <v>18</v>
      </c>
      <c r="C33" s="23" t="s">
        <v>50</v>
      </c>
      <c r="D33" s="99">
        <v>577133.808776355</v>
      </c>
      <c r="E33" s="99">
        <v>666531.58793088875</v>
      </c>
      <c r="F33" s="99">
        <v>630307.76781778317</v>
      </c>
      <c r="G33" s="99">
        <v>647388.95113868511</v>
      </c>
      <c r="H33" s="99">
        <v>642810.340938685</v>
      </c>
      <c r="I33" s="99">
        <v>644396.4209386853</v>
      </c>
      <c r="J33" s="99">
        <v>647381.73093868489</v>
      </c>
      <c r="K33" s="99">
        <v>647384.78093868494</v>
      </c>
      <c r="L33" s="99">
        <v>547491.31093868497</v>
      </c>
      <c r="M33" s="99">
        <v>539251.98093868513</v>
      </c>
      <c r="N33" s="99">
        <v>446670.82093868509</v>
      </c>
      <c r="O33" s="99">
        <v>341271.43999999994</v>
      </c>
      <c r="P33" s="99">
        <v>296139.90999999997</v>
      </c>
      <c r="Q33" s="99">
        <v>253475.08999999997</v>
      </c>
    </row>
    <row r="34" spans="1:17" ht="16.5" customHeight="1" thickBot="1" x14ac:dyDescent="0.35">
      <c r="A34" s="14"/>
      <c r="B34" s="72">
        <v>19</v>
      </c>
      <c r="C34" s="23" t="s">
        <v>28</v>
      </c>
      <c r="D34" s="100">
        <v>0</v>
      </c>
      <c r="E34" s="100">
        <v>104370.90120576946</v>
      </c>
      <c r="F34" s="100">
        <v>132959.56762010002</v>
      </c>
      <c r="G34" s="100">
        <v>166647.90053415167</v>
      </c>
      <c r="H34" s="100">
        <v>200090.65533279628</v>
      </c>
      <c r="I34" s="100">
        <v>197417.68125267574</v>
      </c>
      <c r="J34" s="100">
        <v>193456.73300235334</v>
      </c>
      <c r="K34" s="100">
        <v>187827.09491750391</v>
      </c>
      <c r="L34" s="100">
        <v>170685.33990906648</v>
      </c>
      <c r="M34" s="100">
        <v>173330.41642416659</v>
      </c>
      <c r="N34" s="100">
        <v>174456.600126376</v>
      </c>
      <c r="O34" s="100">
        <v>175525.76449454733</v>
      </c>
      <c r="P34" s="100">
        <v>176901.42068146839</v>
      </c>
      <c r="Q34" s="100">
        <v>177373.66057992796</v>
      </c>
    </row>
    <row r="35" spans="1:17" ht="16.5" customHeight="1" thickBot="1" x14ac:dyDescent="0.35">
      <c r="A35" s="14"/>
      <c r="B35" s="72">
        <v>20</v>
      </c>
      <c r="C35" s="23" t="s">
        <v>51</v>
      </c>
      <c r="D35" s="100">
        <v>0</v>
      </c>
      <c r="E35" s="100">
        <v>0</v>
      </c>
      <c r="F35" s="100">
        <v>0</v>
      </c>
      <c r="G35" s="100">
        <v>0</v>
      </c>
      <c r="H35" s="96">
        <v>14648.316254166666</v>
      </c>
      <c r="I35" s="96">
        <v>45359.837440000003</v>
      </c>
      <c r="J35" s="96">
        <v>42998.671990000003</v>
      </c>
      <c r="K35" s="96">
        <v>42949.200719999993</v>
      </c>
      <c r="L35" s="96">
        <v>42899.974600000001</v>
      </c>
      <c r="M35" s="96">
        <v>42850.993630000004</v>
      </c>
      <c r="N35" s="96">
        <v>42802.257810000003</v>
      </c>
      <c r="O35" s="96">
        <v>42761.555139999997</v>
      </c>
      <c r="P35" s="96">
        <v>42721.09762</v>
      </c>
      <c r="Q35" s="96">
        <v>42680.836219999997</v>
      </c>
    </row>
    <row r="36" spans="1:17" ht="16.5" customHeight="1" thickBot="1" x14ac:dyDescent="0.35">
      <c r="A36" s="14"/>
      <c r="B36" s="72">
        <v>21</v>
      </c>
      <c r="C36" s="24" t="s">
        <v>52</v>
      </c>
      <c r="D36" s="101">
        <v>-38571.922696310132</v>
      </c>
      <c r="E36" s="101">
        <v>-278561.42997470318</v>
      </c>
      <c r="F36" s="101">
        <v>-383332.46195415006</v>
      </c>
      <c r="G36" s="101">
        <v>-488902.95637735177</v>
      </c>
      <c r="H36" s="102">
        <v>-491719.58617574768</v>
      </c>
      <c r="I36" s="102">
        <v>-493339.87143601873</v>
      </c>
      <c r="J36" s="102">
        <v>-495479.93588971079</v>
      </c>
      <c r="K36" s="102">
        <v>-495845.74776811083</v>
      </c>
      <c r="L36" s="102">
        <v>-451364.82732743089</v>
      </c>
      <c r="M36" s="102">
        <v>-447167.62858227501</v>
      </c>
      <c r="N36" s="102">
        <v>-425235.52336753358</v>
      </c>
      <c r="O36" s="102">
        <v>-372265.16089630337</v>
      </c>
      <c r="P36" s="102">
        <v>-357225.73926380347</v>
      </c>
      <c r="Q36" s="102">
        <v>-359336.60488627339</v>
      </c>
    </row>
    <row r="37" spans="1:17" ht="16.5" customHeight="1" thickBot="1" x14ac:dyDescent="0.35">
      <c r="A37" s="14"/>
      <c r="B37" s="72">
        <v>22</v>
      </c>
      <c r="C37" s="58" t="s">
        <v>53</v>
      </c>
      <c r="D37" s="103">
        <v>-25549.401809466122</v>
      </c>
      <c r="E37" s="103">
        <v>-356633.26639068453</v>
      </c>
      <c r="F37" s="103">
        <v>-144309.77092299008</v>
      </c>
      <c r="G37" s="103">
        <v>-218027.51476806711</v>
      </c>
      <c r="H37" s="104">
        <v>-189620.88551155478</v>
      </c>
      <c r="I37" s="104">
        <v>-175206.76216217107</v>
      </c>
      <c r="J37" s="104">
        <v>-158649.05832835901</v>
      </c>
      <c r="K37" s="104">
        <v>-145777.98220058045</v>
      </c>
      <c r="L37" s="104">
        <v>-57504.718181634351</v>
      </c>
      <c r="M37" s="104">
        <v>-27933.19630316949</v>
      </c>
      <c r="N37" s="104">
        <v>1870.3672978012796</v>
      </c>
      <c r="O37" s="104">
        <v>57753.026268367474</v>
      </c>
      <c r="P37" s="104">
        <v>102742.37681634366</v>
      </c>
      <c r="Q37" s="104">
        <v>149672.48948089668</v>
      </c>
    </row>
    <row r="38" spans="1:17" ht="16.5" customHeight="1" thickBot="1" x14ac:dyDescent="0.35">
      <c r="A38" s="14"/>
      <c r="B38" s="72">
        <v>23</v>
      </c>
      <c r="C38" s="59" t="s">
        <v>54</v>
      </c>
      <c r="D38" s="105">
        <v>6809.7110000000002</v>
      </c>
      <c r="E38" s="105">
        <v>7766.0349999999999</v>
      </c>
      <c r="F38" s="105">
        <v>6030.5191809044136</v>
      </c>
      <c r="G38" s="105">
        <v>4861.3200891750494</v>
      </c>
      <c r="H38" s="106">
        <v>4811.0685753150337</v>
      </c>
      <c r="I38" s="106">
        <v>4994.4371352096578</v>
      </c>
      <c r="J38" s="106">
        <v>5155.1982921888466</v>
      </c>
      <c r="K38" s="106">
        <v>5316.5017782859759</v>
      </c>
      <c r="L38" s="106">
        <v>5457.482372350466</v>
      </c>
      <c r="M38" s="106">
        <v>5595.3433777893233</v>
      </c>
      <c r="N38" s="106">
        <v>5748.5580409072245</v>
      </c>
      <c r="O38" s="106">
        <v>5906.7712853345492</v>
      </c>
      <c r="P38" s="106">
        <v>6118.7451324071972</v>
      </c>
      <c r="Q38" s="106">
        <v>6270.4867025408421</v>
      </c>
    </row>
    <row r="39" spans="1:17" ht="16.5" customHeight="1" thickBot="1" x14ac:dyDescent="0.35">
      <c r="A39" s="14"/>
      <c r="B39" s="72">
        <v>24</v>
      </c>
      <c r="C39" s="59" t="s">
        <v>99</v>
      </c>
      <c r="D39" s="105">
        <v>15169.483419999906</v>
      </c>
      <c r="E39" s="105">
        <v>10442.955269999966</v>
      </c>
      <c r="F39" s="105">
        <v>6696.2282299999661</v>
      </c>
      <c r="G39" s="105">
        <v>6696.228229999967</v>
      </c>
      <c r="H39" s="106">
        <v>6696.228229999967</v>
      </c>
      <c r="I39" s="106">
        <v>6696.228229999967</v>
      </c>
      <c r="J39" s="106">
        <v>6696.228229999967</v>
      </c>
      <c r="K39" s="106">
        <v>6696.228229999967</v>
      </c>
      <c r="L39" s="106">
        <v>6696.228229999967</v>
      </c>
      <c r="M39" s="106">
        <v>6696.228229999967</v>
      </c>
      <c r="N39" s="106">
        <v>6696.228229999967</v>
      </c>
      <c r="O39" s="106">
        <v>6696.228229999967</v>
      </c>
      <c r="P39" s="106">
        <v>6696.228229999967</v>
      </c>
      <c r="Q39" s="106">
        <v>6696.228229999967</v>
      </c>
    </row>
    <row r="40" spans="1:17" ht="16.5" customHeight="1" thickBot="1" x14ac:dyDescent="0.35">
      <c r="A40" s="14"/>
      <c r="B40" s="72">
        <v>25</v>
      </c>
      <c r="C40" s="59" t="s">
        <v>100</v>
      </c>
      <c r="D40" s="107">
        <v>63003.048056980668</v>
      </c>
      <c r="E40" s="107">
        <v>-24301.041055152236</v>
      </c>
      <c r="F40" s="107">
        <v>-184939.06074081126</v>
      </c>
      <c r="G40" s="107">
        <v>21337.096490789929</v>
      </c>
      <c r="H40" s="107">
        <v>15840.265745288683</v>
      </c>
      <c r="I40" s="107">
        <v>15840.265745288683</v>
      </c>
      <c r="J40" s="107">
        <v>15840.265745288683</v>
      </c>
      <c r="K40" s="107">
        <v>15840.265745288683</v>
      </c>
      <c r="L40" s="107">
        <v>15840.265745288683</v>
      </c>
      <c r="M40" s="107">
        <v>15840.265745288683</v>
      </c>
      <c r="N40" s="107">
        <v>15840.265745288683</v>
      </c>
      <c r="O40" s="107">
        <v>15840.265745288683</v>
      </c>
      <c r="P40" s="107">
        <v>15840.265745288683</v>
      </c>
      <c r="Q40" s="107">
        <v>15840.265745288683</v>
      </c>
    </row>
    <row r="41" spans="1:17" ht="16.5" customHeight="1" thickTop="1" thickBot="1" x14ac:dyDescent="0.35">
      <c r="A41" s="14"/>
      <c r="B41" s="72">
        <v>26</v>
      </c>
      <c r="C41" s="25" t="s">
        <v>55</v>
      </c>
      <c r="D41" s="108">
        <f t="shared" ref="D41:Q41" si="1">D30+SUM(D32:D40)</f>
        <v>916200.17855100485</v>
      </c>
      <c r="E41" s="108">
        <f t="shared" si="1"/>
        <v>635798.14609144547</v>
      </c>
      <c r="F41" s="108">
        <f t="shared" si="1"/>
        <v>428215.6238411697</v>
      </c>
      <c r="G41" s="108">
        <f t="shared" si="1"/>
        <v>529330.34988879063</v>
      </c>
      <c r="H41" s="108">
        <f t="shared" si="1"/>
        <v>582424.43535415176</v>
      </c>
      <c r="I41" s="108">
        <f t="shared" si="1"/>
        <v>619683.73975806707</v>
      </c>
      <c r="J41" s="108">
        <f t="shared" si="1"/>
        <v>615380.62487292523</v>
      </c>
      <c r="K41" s="108">
        <f t="shared" si="1"/>
        <v>602393.4191185995</v>
      </c>
      <c r="L41" s="108">
        <f t="shared" si="1"/>
        <v>603945.56599567505</v>
      </c>
      <c r="M41" s="108">
        <f t="shared" si="1"/>
        <v>653446.65853110899</v>
      </c>
      <c r="N41" s="108">
        <f t="shared" si="1"/>
        <v>618457.9766369249</v>
      </c>
      <c r="O41" s="108">
        <f t="shared" si="1"/>
        <v>630110.92457276769</v>
      </c>
      <c r="P41" s="108">
        <f t="shared" si="1"/>
        <v>654868.38606916706</v>
      </c>
      <c r="Q41" s="108">
        <f t="shared" si="1"/>
        <v>663623.45187095297</v>
      </c>
    </row>
    <row r="42" spans="1:17" ht="16.5" customHeight="1" thickBot="1" x14ac:dyDescent="0.35">
      <c r="A42" s="14"/>
      <c r="B42" s="72"/>
      <c r="C42" s="26" t="s">
        <v>56</v>
      </c>
      <c r="D42" s="109"/>
      <c r="E42" s="109"/>
      <c r="F42" s="109"/>
      <c r="G42" s="109"/>
      <c r="H42" s="109"/>
      <c r="I42" s="109"/>
      <c r="J42" s="109"/>
      <c r="K42" s="109"/>
      <c r="L42" s="109"/>
      <c r="M42" s="109"/>
      <c r="N42" s="109"/>
      <c r="O42" s="109"/>
      <c r="P42" s="109"/>
      <c r="Q42" s="109"/>
    </row>
    <row r="43" spans="1:17" ht="16.5" customHeight="1" thickBot="1" x14ac:dyDescent="0.35">
      <c r="A43" s="14"/>
      <c r="B43" s="72">
        <v>27</v>
      </c>
      <c r="C43" s="64" t="s">
        <v>57</v>
      </c>
      <c r="D43" s="90">
        <v>1193257.0559192772</v>
      </c>
      <c r="E43" s="90">
        <v>1015801.8622927812</v>
      </c>
      <c r="F43" s="90">
        <v>1015801.8622927812</v>
      </c>
      <c r="G43" s="90">
        <v>1335232.655</v>
      </c>
      <c r="H43" s="90">
        <v>1405609.8616400184</v>
      </c>
      <c r="I43" s="90">
        <v>1415440.7101760167</v>
      </c>
      <c r="J43" s="90">
        <v>1431994.9542310212</v>
      </c>
      <c r="K43" s="90">
        <v>1466166.4033139155</v>
      </c>
      <c r="L43" s="90">
        <v>1501834.7637409475</v>
      </c>
      <c r="M43" s="90">
        <v>1538640.0841879852</v>
      </c>
      <c r="N43" s="90">
        <v>1575892.9913422568</v>
      </c>
      <c r="O43" s="90">
        <v>1614082.095279535</v>
      </c>
      <c r="P43" s="90">
        <v>1653226.3423546818</v>
      </c>
      <c r="Q43" s="90">
        <v>1693350.3003833713</v>
      </c>
    </row>
    <row r="44" spans="1:17" ht="16.5" customHeight="1" thickBot="1" x14ac:dyDescent="0.35">
      <c r="A44" s="14"/>
      <c r="B44" s="72">
        <v>28</v>
      </c>
      <c r="C44" s="65" t="s">
        <v>58</v>
      </c>
      <c r="D44" s="90">
        <v>-42946.287503795225</v>
      </c>
      <c r="E44" s="90">
        <v>-49504.512347211225</v>
      </c>
      <c r="F44" s="90">
        <v>-40831.286867283969</v>
      </c>
      <c r="G44" s="90">
        <v>-40831.286999999997</v>
      </c>
      <c r="H44" s="90">
        <v>-40831.286999999997</v>
      </c>
      <c r="I44" s="90">
        <v>-40831.286999999997</v>
      </c>
      <c r="J44" s="90">
        <v>-40831.286999999997</v>
      </c>
      <c r="K44" s="90">
        <v>-41805.636972803353</v>
      </c>
      <c r="L44" s="90">
        <v>-42822.669230572486</v>
      </c>
      <c r="M44" s="90">
        <v>-43872.120276373811</v>
      </c>
      <c r="N44" s="90">
        <v>-44934.333616655611</v>
      </c>
      <c r="O44" s="90">
        <v>-46023.241268549667</v>
      </c>
      <c r="P44" s="90">
        <v>-47139.383460253492</v>
      </c>
      <c r="Q44" s="90">
        <v>-48283.460707875594</v>
      </c>
    </row>
    <row r="45" spans="1:17" ht="16.5" customHeight="1" thickBot="1" x14ac:dyDescent="0.35">
      <c r="A45" s="14"/>
      <c r="B45" s="72">
        <v>29</v>
      </c>
      <c r="C45" s="65" t="s">
        <v>59</v>
      </c>
      <c r="D45" s="110">
        <v>-290681.11501687701</v>
      </c>
      <c r="E45" s="110">
        <v>-281192.87689030415</v>
      </c>
      <c r="F45" s="110">
        <v>-338074.81254709855</v>
      </c>
      <c r="G45" s="110">
        <v>-272125.72600000002</v>
      </c>
      <c r="H45" s="110">
        <v>-272125.72600000002</v>
      </c>
      <c r="I45" s="110">
        <v>-272125.72600000002</v>
      </c>
      <c r="J45" s="110">
        <v>-272125.72600000002</v>
      </c>
      <c r="K45" s="110">
        <v>-278619.41535461659</v>
      </c>
      <c r="L45" s="110">
        <v>-285397.56666566501</v>
      </c>
      <c r="M45" s="110">
        <v>-292391.77744672965</v>
      </c>
      <c r="N45" s="110">
        <v>-299471.04429401446</v>
      </c>
      <c r="O45" s="110">
        <v>-306728.21905117127</v>
      </c>
      <c r="P45" s="110">
        <v>-314166.90214329702</v>
      </c>
      <c r="Q45" s="110">
        <v>-321791.7622563091</v>
      </c>
    </row>
    <row r="46" spans="1:17" ht="16.5" customHeight="1" thickBot="1" x14ac:dyDescent="0.35">
      <c r="A46" s="14"/>
      <c r="B46" s="72">
        <v>30</v>
      </c>
      <c r="C46" s="64" t="s">
        <v>60</v>
      </c>
      <c r="D46" s="111">
        <v>557.06449752135018</v>
      </c>
      <c r="E46" s="111">
        <v>141.01499621368913</v>
      </c>
      <c r="F46" s="111">
        <v>178.76388774267036</v>
      </c>
      <c r="G46" s="111">
        <v>155</v>
      </c>
      <c r="H46" s="111">
        <v>155</v>
      </c>
      <c r="I46" s="111">
        <v>155</v>
      </c>
      <c r="J46" s="111">
        <v>158.62110142747696</v>
      </c>
      <c r="K46" s="111">
        <v>162.40624946510559</v>
      </c>
      <c r="L46" s="111">
        <v>166.35720934826122</v>
      </c>
      <c r="M46" s="111">
        <v>170.43410951501872</v>
      </c>
      <c r="N46" s="111">
        <v>174.56058855513467</v>
      </c>
      <c r="O46" s="111">
        <v>178.79076947243573</v>
      </c>
      <c r="P46" s="111">
        <v>183.12675094168841</v>
      </c>
      <c r="Q46" s="111">
        <v>187.57125432302769</v>
      </c>
    </row>
    <row r="47" spans="1:17" ht="16.5" customHeight="1" thickBot="1" x14ac:dyDescent="0.35">
      <c r="A47" s="14"/>
      <c r="B47" s="72">
        <v>31</v>
      </c>
      <c r="C47" s="27" t="s">
        <v>61</v>
      </c>
      <c r="D47" s="112">
        <f>SUM(D43:D46)</f>
        <v>860186.71789612644</v>
      </c>
      <c r="E47" s="112">
        <f>SUM(E43:E46)</f>
        <v>685245.48805147957</v>
      </c>
      <c r="F47" s="112">
        <f>SUM(F43:F46)</f>
        <v>637074.52676614129</v>
      </c>
      <c r="G47" s="112">
        <f>SUM(G43:G46)</f>
        <v>1022430.642</v>
      </c>
      <c r="H47" s="112">
        <f t="shared" ref="H47:P47" si="2">SUM(H43:H46)</f>
        <v>1092807.8486400184</v>
      </c>
      <c r="I47" s="112">
        <f t="shared" si="2"/>
        <v>1102638.6971760166</v>
      </c>
      <c r="J47" s="112">
        <f t="shared" si="2"/>
        <v>1119196.5623324488</v>
      </c>
      <c r="K47" s="112">
        <f t="shared" si="2"/>
        <v>1145903.7572359608</v>
      </c>
      <c r="L47" s="112">
        <f t="shared" si="2"/>
        <v>1173780.8850540584</v>
      </c>
      <c r="M47" s="112">
        <f t="shared" si="2"/>
        <v>1202546.6205743968</v>
      </c>
      <c r="N47" s="112">
        <f t="shared" si="2"/>
        <v>1231662.1740201421</v>
      </c>
      <c r="O47" s="112">
        <f t="shared" si="2"/>
        <v>1261509.4257292866</v>
      </c>
      <c r="P47" s="112">
        <f t="shared" si="2"/>
        <v>1292103.1835020729</v>
      </c>
      <c r="Q47" s="112">
        <f>SUM(Q43:Q46)</f>
        <v>1323462.6486735095</v>
      </c>
    </row>
    <row r="48" spans="1:17" ht="16" thickBot="1" x14ac:dyDescent="0.35">
      <c r="A48" s="14"/>
      <c r="B48" s="72"/>
      <c r="C48" s="15" t="s">
        <v>62</v>
      </c>
      <c r="D48" s="113"/>
      <c r="E48" s="113"/>
      <c r="F48" s="113"/>
      <c r="G48" s="113"/>
      <c r="H48" s="113"/>
      <c r="I48" s="113"/>
      <c r="J48" s="113"/>
      <c r="K48" s="113"/>
      <c r="L48" s="113"/>
      <c r="M48" s="113"/>
      <c r="N48" s="113"/>
      <c r="O48" s="113"/>
      <c r="P48" s="113"/>
      <c r="Q48" s="113"/>
    </row>
    <row r="49" spans="1:17" ht="16" thickBot="1" x14ac:dyDescent="0.35">
      <c r="A49" s="14"/>
      <c r="B49" s="72">
        <v>32</v>
      </c>
      <c r="C49" s="28" t="s">
        <v>146</v>
      </c>
      <c r="D49" s="114">
        <v>1612794</v>
      </c>
      <c r="E49" s="114">
        <v>1612794</v>
      </c>
      <c r="F49" s="114">
        <v>1942165</v>
      </c>
      <c r="G49" s="114">
        <v>2032822</v>
      </c>
      <c r="H49" s="114">
        <v>2125793</v>
      </c>
      <c r="I49" s="114">
        <v>2200195.7549999999</v>
      </c>
      <c r="J49" s="114">
        <v>2277202.6064249999</v>
      </c>
      <c r="K49" s="114">
        <v>2356904.6976498747</v>
      </c>
      <c r="L49" s="114">
        <v>2439396.3620676203</v>
      </c>
      <c r="M49" s="114">
        <v>2524775.2347399867</v>
      </c>
      <c r="N49" s="114">
        <v>2613142.3679558858</v>
      </c>
      <c r="O49" s="114">
        <v>2704602.3508343417</v>
      </c>
      <c r="P49" s="114">
        <v>2770193.5763182892</v>
      </c>
      <c r="Q49" s="114">
        <v>2837426.433634867</v>
      </c>
    </row>
    <row r="50" spans="1:17" ht="16.5" customHeight="1" thickBot="1" x14ac:dyDescent="0.35">
      <c r="A50" s="14"/>
      <c r="B50" s="72">
        <v>33</v>
      </c>
      <c r="C50" s="29" t="s">
        <v>64</v>
      </c>
      <c r="D50" s="114">
        <v>11023</v>
      </c>
      <c r="E50" s="114">
        <v>10434</v>
      </c>
      <c r="F50" s="114">
        <v>7684</v>
      </c>
      <c r="G50" s="114">
        <v>44917</v>
      </c>
      <c r="H50" s="114">
        <v>15156</v>
      </c>
      <c r="I50" s="114">
        <v>15240</v>
      </c>
      <c r="J50" s="114">
        <v>15596.036037127411</v>
      </c>
      <c r="K50" s="114">
        <v>15968.201560311025</v>
      </c>
      <c r="L50" s="114">
        <v>16356.67013204839</v>
      </c>
      <c r="M50" s="114">
        <v>16757.521477476675</v>
      </c>
      <c r="N50" s="114">
        <v>17163.247545679045</v>
      </c>
      <c r="O50" s="114">
        <v>17579.169850064001</v>
      </c>
      <c r="P50" s="114">
        <v>18005.494737750523</v>
      </c>
      <c r="Q50" s="114">
        <v>18442.489779889947</v>
      </c>
    </row>
    <row r="51" spans="1:17" ht="16.5" customHeight="1" thickBot="1" x14ac:dyDescent="0.35">
      <c r="A51" s="14"/>
      <c r="B51" s="72">
        <v>34</v>
      </c>
      <c r="C51" s="29" t="s">
        <v>65</v>
      </c>
      <c r="D51" s="114">
        <v>43211.700123709255</v>
      </c>
      <c r="E51" s="114">
        <v>32461.263424445155</v>
      </c>
      <c r="F51" s="114">
        <v>30811.751171997221</v>
      </c>
      <c r="G51" s="114">
        <v>29196.523348563784</v>
      </c>
      <c r="H51" s="114">
        <v>23494.580870938957</v>
      </c>
      <c r="I51" s="114">
        <v>21754.475471878075</v>
      </c>
      <c r="J51" s="114">
        <v>21156.446131429453</v>
      </c>
      <c r="K51" s="114">
        <v>20567.427499554073</v>
      </c>
      <c r="L51" s="114">
        <v>19881.550614820135</v>
      </c>
      <c r="M51" s="114">
        <v>18992.272390889957</v>
      </c>
      <c r="N51" s="114">
        <v>18156.23786176632</v>
      </c>
      <c r="O51" s="114">
        <v>17623.307165394079</v>
      </c>
      <c r="P51" s="114">
        <v>17091.185700086553</v>
      </c>
      <c r="Q51" s="114">
        <v>16556.602360281879</v>
      </c>
    </row>
    <row r="52" spans="1:17" ht="16.5" customHeight="1" thickBot="1" x14ac:dyDescent="0.35">
      <c r="A52" s="14"/>
      <c r="B52" s="72">
        <v>35</v>
      </c>
      <c r="C52" s="29" t="s">
        <v>66</v>
      </c>
      <c r="D52" s="114">
        <v>0</v>
      </c>
      <c r="E52" s="114">
        <v>0</v>
      </c>
      <c r="F52" s="114">
        <v>96112.400673111391</v>
      </c>
      <c r="G52" s="114">
        <v>116886.55272497932</v>
      </c>
      <c r="H52" s="114">
        <v>241441.36466924218</v>
      </c>
      <c r="I52" s="114">
        <v>241441.36466924223</v>
      </c>
      <c r="J52" s="114">
        <v>241441.3646692422</v>
      </c>
      <c r="K52" s="114">
        <v>241460.18234975712</v>
      </c>
      <c r="L52" s="114">
        <v>241460.18234975709</v>
      </c>
      <c r="M52" s="114">
        <v>241460.18234975709</v>
      </c>
      <c r="N52" s="114">
        <v>116886.55272497929</v>
      </c>
      <c r="O52" s="114">
        <v>116886.55272497931</v>
      </c>
      <c r="P52" s="114">
        <v>116886.55272497929</v>
      </c>
      <c r="Q52" s="114">
        <v>0</v>
      </c>
    </row>
    <row r="53" spans="1:17" ht="16.5" customHeight="1" thickBot="1" x14ac:dyDescent="0.35">
      <c r="A53" s="14"/>
      <c r="B53" s="72">
        <v>36</v>
      </c>
      <c r="C53" s="29" t="s">
        <v>67</v>
      </c>
      <c r="D53" s="115">
        <v>0</v>
      </c>
      <c r="E53" s="115">
        <v>0</v>
      </c>
      <c r="F53" s="115">
        <v>29924</v>
      </c>
      <c r="G53" s="115">
        <v>595</v>
      </c>
      <c r="H53" s="115">
        <v>581</v>
      </c>
      <c r="I53" s="115">
        <v>0</v>
      </c>
      <c r="J53" s="115">
        <v>0</v>
      </c>
      <c r="K53" s="115">
        <v>0</v>
      </c>
      <c r="L53" s="115">
        <v>0</v>
      </c>
      <c r="M53" s="115">
        <v>0</v>
      </c>
      <c r="N53" s="115">
        <v>0</v>
      </c>
      <c r="O53" s="115">
        <v>0</v>
      </c>
      <c r="P53" s="115">
        <v>0</v>
      </c>
      <c r="Q53" s="115">
        <v>0</v>
      </c>
    </row>
    <row r="54" spans="1:17" ht="16.5" customHeight="1" thickBot="1" x14ac:dyDescent="0.35">
      <c r="A54" s="14"/>
      <c r="B54" s="72">
        <v>37</v>
      </c>
      <c r="C54" s="29" t="s">
        <v>101</v>
      </c>
      <c r="D54" s="115">
        <v>17468.285040000002</v>
      </c>
      <c r="E54" s="115">
        <v>21772.850630000012</v>
      </c>
      <c r="F54" s="115">
        <v>25762.637849999996</v>
      </c>
      <c r="G54" s="115">
        <v>25762.637849999996</v>
      </c>
      <c r="H54" s="115">
        <v>25762.637849999996</v>
      </c>
      <c r="I54" s="115">
        <v>25762.637849999996</v>
      </c>
      <c r="J54" s="115">
        <v>25762.637849999996</v>
      </c>
      <c r="K54" s="115">
        <v>25762.637849999996</v>
      </c>
      <c r="L54" s="115">
        <v>25762.637849999996</v>
      </c>
      <c r="M54" s="115">
        <v>25762.637849999996</v>
      </c>
      <c r="N54" s="115">
        <v>25762.637849999996</v>
      </c>
      <c r="O54" s="115">
        <v>25762.637849999996</v>
      </c>
      <c r="P54" s="115">
        <v>25762.637849999996</v>
      </c>
      <c r="Q54" s="115">
        <v>25762.637849999996</v>
      </c>
    </row>
    <row r="55" spans="1:17" ht="16.5" customHeight="1" thickBot="1" x14ac:dyDescent="0.35">
      <c r="A55" s="14"/>
      <c r="B55" s="72">
        <v>38</v>
      </c>
      <c r="C55" s="29" t="s">
        <v>76</v>
      </c>
      <c r="D55" s="115">
        <v>-9733.334727927393</v>
      </c>
      <c r="E55" s="115">
        <v>-9280.184427880331</v>
      </c>
      <c r="F55" s="115">
        <v>-8888.8056613586596</v>
      </c>
      <c r="G55" s="115">
        <v>-8463.3387217690979</v>
      </c>
      <c r="H55" s="115">
        <v>-8033.6721848789257</v>
      </c>
      <c r="I55" s="115">
        <v>-7611.7703578240626</v>
      </c>
      <c r="J55" s="115">
        <v>-7192.9150961289351</v>
      </c>
      <c r="K55" s="115">
        <v>-6776.4338573823707</v>
      </c>
      <c r="L55" s="115">
        <v>-6362.1955107007652</v>
      </c>
      <c r="M55" s="115">
        <v>-5950.0492435716751</v>
      </c>
      <c r="N55" s="115">
        <v>-5539.8548881583492</v>
      </c>
      <c r="O55" s="115">
        <v>-5131.4823464160254</v>
      </c>
      <c r="P55" s="115">
        <v>-4724.8101633795904</v>
      </c>
      <c r="Q55" s="115">
        <v>-4319.3362845593992</v>
      </c>
    </row>
    <row r="56" spans="1:17" ht="16.5" customHeight="1" thickBot="1" x14ac:dyDescent="0.35">
      <c r="A56" s="14"/>
      <c r="B56" s="72">
        <v>39</v>
      </c>
      <c r="C56" s="30" t="s">
        <v>68</v>
      </c>
      <c r="D56" s="116">
        <v>233404.68112668596</v>
      </c>
      <c r="E56" s="116">
        <v>285617</v>
      </c>
      <c r="F56" s="116">
        <v>457309.99742951046</v>
      </c>
      <c r="G56" s="116">
        <v>457309.99742951046</v>
      </c>
      <c r="H56" s="116">
        <v>255570.59799999997</v>
      </c>
      <c r="I56" s="116">
        <v>255570.59799999997</v>
      </c>
      <c r="J56" s="116">
        <v>255570.59799999997</v>
      </c>
      <c r="K56" s="116">
        <v>255570.59799999997</v>
      </c>
      <c r="L56" s="116">
        <v>255570.59799999997</v>
      </c>
      <c r="M56" s="116">
        <v>255570.59799999997</v>
      </c>
      <c r="N56" s="116">
        <v>255570.59799999997</v>
      </c>
      <c r="O56" s="116">
        <v>255570.59799999997</v>
      </c>
      <c r="P56" s="116">
        <v>255570.59799999997</v>
      </c>
      <c r="Q56" s="116">
        <v>255570.59799999997</v>
      </c>
    </row>
    <row r="57" spans="1:17" ht="16.5" customHeight="1" thickTop="1" thickBot="1" x14ac:dyDescent="0.35">
      <c r="A57" s="14"/>
      <c r="B57" s="72">
        <v>40</v>
      </c>
      <c r="C57" s="27" t="s">
        <v>69</v>
      </c>
      <c r="D57" s="117">
        <f t="shared" ref="D57:Q57" si="3">SUM(D49:D56)</f>
        <v>1908168.3315624679</v>
      </c>
      <c r="E57" s="117">
        <f t="shared" si="3"/>
        <v>1953798.929626565</v>
      </c>
      <c r="F57" s="117">
        <f t="shared" si="3"/>
        <v>2580880.9814632605</v>
      </c>
      <c r="G57" s="117">
        <f t="shared" si="3"/>
        <v>2699026.3726312849</v>
      </c>
      <c r="H57" s="117">
        <f t="shared" si="3"/>
        <v>2679765.5092053022</v>
      </c>
      <c r="I57" s="117">
        <f t="shared" si="3"/>
        <v>2752353.0606332961</v>
      </c>
      <c r="J57" s="117">
        <f t="shared" si="3"/>
        <v>2829536.7740166704</v>
      </c>
      <c r="K57" s="117">
        <f t="shared" si="3"/>
        <v>2909457.3110521147</v>
      </c>
      <c r="L57" s="117">
        <f t="shared" si="3"/>
        <v>2992065.8055035453</v>
      </c>
      <c r="M57" s="117">
        <f t="shared" si="3"/>
        <v>3077368.3975645388</v>
      </c>
      <c r="N57" s="117">
        <f t="shared" si="3"/>
        <v>3041141.7870501522</v>
      </c>
      <c r="O57" s="117">
        <f t="shared" si="3"/>
        <v>3132893.134078363</v>
      </c>
      <c r="P57" s="117">
        <f t="shared" si="3"/>
        <v>3198785.2351677255</v>
      </c>
      <c r="Q57" s="117">
        <f t="shared" si="3"/>
        <v>3149439.4253404797</v>
      </c>
    </row>
    <row r="58" spans="1:17" ht="16" thickBot="1" x14ac:dyDescent="0.35">
      <c r="A58" s="14"/>
      <c r="B58" s="72">
        <v>41</v>
      </c>
      <c r="C58" s="31" t="s">
        <v>70</v>
      </c>
      <c r="D58" s="118">
        <v>1347.5630000000001</v>
      </c>
      <c r="E58" s="118">
        <v>1425.415</v>
      </c>
      <c r="F58" s="119">
        <v>209</v>
      </c>
      <c r="G58" s="119">
        <v>209</v>
      </c>
      <c r="H58" s="119">
        <v>209</v>
      </c>
      <c r="I58" s="119">
        <v>209</v>
      </c>
      <c r="J58" s="119">
        <v>209</v>
      </c>
      <c r="K58" s="119">
        <v>209</v>
      </c>
      <c r="L58" s="119">
        <v>209</v>
      </c>
      <c r="M58" s="119">
        <v>209</v>
      </c>
      <c r="N58" s="119">
        <v>209</v>
      </c>
      <c r="O58" s="119">
        <v>209</v>
      </c>
      <c r="P58" s="119">
        <v>209</v>
      </c>
      <c r="Q58" s="119">
        <v>209</v>
      </c>
    </row>
    <row r="59" spans="1:17" ht="16" thickBot="1" x14ac:dyDescent="0.35">
      <c r="A59" s="14"/>
      <c r="B59" s="72"/>
      <c r="C59" s="15" t="s">
        <v>71</v>
      </c>
      <c r="D59" s="120"/>
      <c r="E59" s="120"/>
      <c r="F59" s="120"/>
      <c r="G59" s="120"/>
      <c r="H59" s="120"/>
      <c r="I59" s="120"/>
      <c r="J59" s="120"/>
      <c r="K59" s="120"/>
      <c r="L59" s="120"/>
      <c r="M59" s="120"/>
      <c r="N59" s="120"/>
      <c r="O59" s="120"/>
      <c r="P59" s="120"/>
      <c r="Q59" s="120"/>
    </row>
    <row r="60" spans="1:17" ht="16.5" customHeight="1" thickBot="1" x14ac:dyDescent="0.35">
      <c r="A60" s="14"/>
      <c r="B60" s="72">
        <v>42</v>
      </c>
      <c r="C60" s="28" t="s">
        <v>72</v>
      </c>
      <c r="D60" s="114">
        <v>205598.50599999999</v>
      </c>
      <c r="E60" s="114">
        <v>241851.13700000002</v>
      </c>
      <c r="F60" s="114">
        <v>232075.29200000002</v>
      </c>
      <c r="G60" s="114">
        <v>239037.55075999998</v>
      </c>
      <c r="H60" s="114">
        <v>234639.39638999998</v>
      </c>
      <c r="I60" s="114">
        <v>239699.33197844448</v>
      </c>
      <c r="J60" s="114">
        <v>245299.17451516975</v>
      </c>
      <c r="K60" s="114">
        <v>251152.7064897446</v>
      </c>
      <c r="L60" s="114">
        <v>257262.65774565452</v>
      </c>
      <c r="M60" s="114">
        <v>263567.36901349056</v>
      </c>
      <c r="N60" s="114">
        <v>269948.75139632181</v>
      </c>
      <c r="O60" s="114">
        <v>276490.50326745101</v>
      </c>
      <c r="P60" s="114">
        <v>283195.8701168109</v>
      </c>
      <c r="Q60" s="114">
        <v>290069.06038444291</v>
      </c>
    </row>
    <row r="61" spans="1:17" ht="16.5" customHeight="1" thickBot="1" x14ac:dyDescent="0.35">
      <c r="A61" s="14"/>
      <c r="B61" s="72">
        <v>43</v>
      </c>
      <c r="C61" s="29" t="s">
        <v>29</v>
      </c>
      <c r="D61" s="115">
        <v>117574.094</v>
      </c>
      <c r="E61" s="115">
        <v>51848.479970000008</v>
      </c>
      <c r="F61" s="115">
        <v>46731.832600959118</v>
      </c>
      <c r="G61" s="115">
        <v>35099.368044604307</v>
      </c>
      <c r="H61" s="115">
        <v>31718.415161302313</v>
      </c>
      <c r="I61" s="115">
        <v>14632.573993103339</v>
      </c>
      <c r="J61" s="115">
        <v>14224.41741594087</v>
      </c>
      <c r="K61" s="115">
        <v>14234.51019751381</v>
      </c>
      <c r="L61" s="115">
        <v>14248.538523819079</v>
      </c>
      <c r="M61" s="115">
        <v>14597.726090209426</v>
      </c>
      <c r="N61" s="115">
        <v>14951.160100079938</v>
      </c>
      <c r="O61" s="115">
        <v>15313.476202874786</v>
      </c>
      <c r="P61" s="115">
        <v>15684.854150637038</v>
      </c>
      <c r="Q61" s="115">
        <v>16065.527028574557</v>
      </c>
    </row>
    <row r="62" spans="1:17" ht="16.5" customHeight="1" thickBot="1" x14ac:dyDescent="0.35">
      <c r="A62" s="14"/>
      <c r="B62" s="72">
        <v>44</v>
      </c>
      <c r="C62" s="29" t="s">
        <v>73</v>
      </c>
      <c r="D62" s="115">
        <v>16279.999999999998</v>
      </c>
      <c r="E62" s="115">
        <v>16279.999999999998</v>
      </c>
      <c r="F62" s="115">
        <v>16279.999999999998</v>
      </c>
      <c r="G62" s="115">
        <v>16768.399999999998</v>
      </c>
      <c r="H62" s="115">
        <v>16768.399999999998</v>
      </c>
      <c r="I62" s="115">
        <v>17130.006044111389</v>
      </c>
      <c r="J62" s="115">
        <v>17530.196297911523</v>
      </c>
      <c r="K62" s="115">
        <v>17948.51635444336</v>
      </c>
      <c r="L62" s="115">
        <v>18385.161300756248</v>
      </c>
      <c r="M62" s="115">
        <v>18835.724684612989</v>
      </c>
      <c r="N62" s="115">
        <v>19291.767335568376</v>
      </c>
      <c r="O62" s="115">
        <v>19759.270720607423</v>
      </c>
      <c r="P62" s="115">
        <v>20238.466777223253</v>
      </c>
      <c r="Q62" s="115">
        <v>20729.656259709805</v>
      </c>
    </row>
    <row r="63" spans="1:17" ht="16.5" customHeight="1" thickBot="1" x14ac:dyDescent="0.35">
      <c r="A63" s="14"/>
      <c r="B63" s="72">
        <v>45</v>
      </c>
      <c r="C63" s="29" t="s">
        <v>63</v>
      </c>
      <c r="D63" s="115">
        <v>20069.400000000001</v>
      </c>
      <c r="E63" s="115">
        <v>22022.400000000001</v>
      </c>
      <c r="F63" s="115">
        <v>0</v>
      </c>
      <c r="G63" s="115">
        <v>0</v>
      </c>
      <c r="H63" s="115">
        <v>0</v>
      </c>
      <c r="I63" s="115">
        <v>0</v>
      </c>
      <c r="J63" s="115">
        <v>0</v>
      </c>
      <c r="K63" s="115">
        <v>0</v>
      </c>
      <c r="L63" s="115">
        <v>0</v>
      </c>
      <c r="M63" s="115">
        <v>0</v>
      </c>
      <c r="N63" s="115">
        <v>0</v>
      </c>
      <c r="O63" s="115">
        <v>0</v>
      </c>
      <c r="P63" s="115">
        <v>0</v>
      </c>
      <c r="Q63" s="115">
        <v>0</v>
      </c>
    </row>
    <row r="64" spans="1:17" ht="16.5" customHeight="1" thickBot="1" x14ac:dyDescent="0.35">
      <c r="A64" s="14"/>
      <c r="B64" s="72">
        <v>46</v>
      </c>
      <c r="C64" s="29" t="s">
        <v>102</v>
      </c>
      <c r="D64" s="115">
        <v>0</v>
      </c>
      <c r="E64" s="115">
        <v>0</v>
      </c>
      <c r="F64" s="115">
        <v>60523</v>
      </c>
      <c r="G64" s="115">
        <v>26728</v>
      </c>
      <c r="H64" s="115">
        <v>27324.150161787067</v>
      </c>
      <c r="I64" s="115">
        <v>27913.388124187146</v>
      </c>
      <c r="J64" s="115">
        <v>28565.499153749806</v>
      </c>
      <c r="K64" s="115">
        <v>29247.152742664857</v>
      </c>
      <c r="L64" s="115">
        <v>0</v>
      </c>
      <c r="M64" s="115">
        <v>0</v>
      </c>
      <c r="N64" s="115">
        <v>0</v>
      </c>
      <c r="O64" s="115">
        <v>0</v>
      </c>
      <c r="P64" s="115">
        <v>0</v>
      </c>
      <c r="Q64" s="115">
        <v>0</v>
      </c>
    </row>
    <row r="65" spans="1:17" ht="16.5" customHeight="1" thickBot="1" x14ac:dyDescent="0.35">
      <c r="A65" s="14"/>
      <c r="B65" s="72">
        <v>47</v>
      </c>
      <c r="C65" s="30" t="s">
        <v>68</v>
      </c>
      <c r="D65" s="116">
        <v>129070.3149</v>
      </c>
      <c r="E65" s="116">
        <v>-25764.402415969267</v>
      </c>
      <c r="F65" s="116">
        <v>62610.078570975085</v>
      </c>
      <c r="G65" s="116">
        <v>48751.514571934211</v>
      </c>
      <c r="H65" s="116">
        <v>50913.393571934212</v>
      </c>
      <c r="I65" s="116">
        <v>27132.728571934211</v>
      </c>
      <c r="J65" s="116">
        <v>27132.728571934211</v>
      </c>
      <c r="K65" s="116">
        <v>27132.728571934211</v>
      </c>
      <c r="L65" s="116">
        <v>27132.728571934211</v>
      </c>
      <c r="M65" s="116">
        <v>27132.728571934211</v>
      </c>
      <c r="N65" s="116">
        <v>27132.728571934211</v>
      </c>
      <c r="O65" s="116">
        <v>27132.728571934211</v>
      </c>
      <c r="P65" s="116">
        <v>27132.728571934211</v>
      </c>
      <c r="Q65" s="116">
        <v>27132.728571934211</v>
      </c>
    </row>
    <row r="66" spans="1:17" ht="16.5" customHeight="1" thickTop="1" thickBot="1" x14ac:dyDescent="0.35">
      <c r="A66" s="14"/>
      <c r="B66" s="72">
        <v>48</v>
      </c>
      <c r="C66" s="27" t="s">
        <v>74</v>
      </c>
      <c r="D66" s="117">
        <f t="shared" ref="D66:Q66" si="4">SUM(D60:D65)</f>
        <v>488592.3149</v>
      </c>
      <c r="E66" s="117">
        <f t="shared" si="4"/>
        <v>306237.61455403076</v>
      </c>
      <c r="F66" s="117">
        <f t="shared" si="4"/>
        <v>418220.20317193423</v>
      </c>
      <c r="G66" s="117">
        <f t="shared" si="4"/>
        <v>366384.83337653847</v>
      </c>
      <c r="H66" s="117">
        <f t="shared" si="4"/>
        <v>361363.7552850236</v>
      </c>
      <c r="I66" s="117">
        <f t="shared" si="4"/>
        <v>326508.02871178056</v>
      </c>
      <c r="J66" s="117">
        <f t="shared" si="4"/>
        <v>332752.01595470618</v>
      </c>
      <c r="K66" s="117">
        <f t="shared" si="4"/>
        <v>339715.61435630079</v>
      </c>
      <c r="L66" s="117">
        <f t="shared" si="4"/>
        <v>317029.08614216407</v>
      </c>
      <c r="M66" s="117">
        <f t="shared" si="4"/>
        <v>324133.54836024722</v>
      </c>
      <c r="N66" s="117">
        <f t="shared" si="4"/>
        <v>331324.40740390436</v>
      </c>
      <c r="O66" s="117">
        <f t="shared" si="4"/>
        <v>338695.97876286745</v>
      </c>
      <c r="P66" s="117">
        <f t="shared" si="4"/>
        <v>346251.91961660545</v>
      </c>
      <c r="Q66" s="117">
        <f t="shared" si="4"/>
        <v>353996.97224466148</v>
      </c>
    </row>
    <row r="67" spans="1:17" ht="16.5" customHeight="1" thickBot="1" x14ac:dyDescent="0.35">
      <c r="A67" s="14"/>
      <c r="B67" s="72">
        <v>49</v>
      </c>
      <c r="C67" s="31" t="s">
        <v>75</v>
      </c>
      <c r="D67" s="121">
        <v>75464.804373230654</v>
      </c>
      <c r="E67" s="121">
        <v>91816.684925380512</v>
      </c>
      <c r="F67" s="121">
        <v>91816.684925380512</v>
      </c>
      <c r="G67" s="121">
        <v>91816.684925380512</v>
      </c>
      <c r="H67" s="121">
        <v>91816.684925380512</v>
      </c>
      <c r="I67" s="121">
        <v>91816.684925380512</v>
      </c>
      <c r="J67" s="121">
        <v>91816.684925380512</v>
      </c>
      <c r="K67" s="121">
        <v>91816.684925380512</v>
      </c>
      <c r="L67" s="121">
        <v>91816.684925380512</v>
      </c>
      <c r="M67" s="121">
        <v>91816.684925380512</v>
      </c>
      <c r="N67" s="121">
        <v>91816.684925380512</v>
      </c>
      <c r="O67" s="121">
        <v>91816.684925380512</v>
      </c>
      <c r="P67" s="121">
        <v>91816.684925380512</v>
      </c>
      <c r="Q67" s="121">
        <v>91816.684925380512</v>
      </c>
    </row>
    <row r="68" spans="1:17" ht="16.5" customHeight="1" thickBot="1" x14ac:dyDescent="0.35">
      <c r="A68" s="14"/>
      <c r="B68" s="72">
        <v>50</v>
      </c>
      <c r="C68" s="87" t="s">
        <v>77</v>
      </c>
      <c r="D68" s="118">
        <v>26312.913625425204</v>
      </c>
      <c r="E68" s="118">
        <v>9780.3825958253183</v>
      </c>
      <c r="F68" s="118">
        <v>5590.9335891014825</v>
      </c>
      <c r="G68" s="118">
        <v>3821.4126104111942</v>
      </c>
      <c r="H68" s="118">
        <v>3821.7388280902569</v>
      </c>
      <c r="I68" s="118">
        <v>3822.2792559086547</v>
      </c>
      <c r="J68" s="118">
        <v>3821.7388280902569</v>
      </c>
      <c r="K68" s="118">
        <v>3821.7388280902569</v>
      </c>
      <c r="L68" s="118">
        <v>3821.7388280902569</v>
      </c>
      <c r="M68" s="118">
        <v>3822.2792559086547</v>
      </c>
      <c r="N68" s="118">
        <v>3821.7388280902569</v>
      </c>
      <c r="O68" s="118">
        <v>3821.7388280902569</v>
      </c>
      <c r="P68" s="118">
        <v>3821.7388280902569</v>
      </c>
      <c r="Q68" s="118">
        <v>3822.2792559086547</v>
      </c>
    </row>
    <row r="69" spans="1:17" ht="16.5" customHeight="1" thickBot="1" x14ac:dyDescent="0.35">
      <c r="A69" s="14"/>
      <c r="B69" s="72">
        <v>51</v>
      </c>
      <c r="C69" s="88" t="s">
        <v>98</v>
      </c>
      <c r="D69" s="118">
        <v>187968.42811841881</v>
      </c>
      <c r="E69" s="118">
        <v>364348.74640594842</v>
      </c>
      <c r="F69" s="118">
        <v>109629.99418520596</v>
      </c>
      <c r="G69" s="118">
        <v>120278.96980792162</v>
      </c>
      <c r="H69" s="118">
        <v>185467.17489360328</v>
      </c>
      <c r="I69" s="118">
        <v>200558.79769361127</v>
      </c>
      <c r="J69" s="118">
        <v>194859.95726015538</v>
      </c>
      <c r="K69" s="118">
        <v>187694.25682391893</v>
      </c>
      <c r="L69" s="118">
        <v>182270.07034683871</v>
      </c>
      <c r="M69" s="118">
        <v>62118.066703975841</v>
      </c>
      <c r="N69" s="118">
        <v>43562.119352974914</v>
      </c>
      <c r="O69" s="118">
        <v>44433.070454905101</v>
      </c>
      <c r="P69" s="118">
        <v>44637.070350085545</v>
      </c>
      <c r="Q69" s="118">
        <v>44591.042057016704</v>
      </c>
    </row>
    <row r="70" spans="1:17" ht="20.25" customHeight="1" thickBot="1" x14ac:dyDescent="0.35">
      <c r="A70" s="14"/>
      <c r="B70" s="72">
        <v>52</v>
      </c>
      <c r="C70" s="32" t="s">
        <v>78</v>
      </c>
      <c r="D70" s="118">
        <v>-182489.27020956861</v>
      </c>
      <c r="E70" s="118">
        <v>-232593.89170328664</v>
      </c>
      <c r="F70" s="118">
        <v>-246532.22998150348</v>
      </c>
      <c r="G70" s="118">
        <v>-208453.60729166665</v>
      </c>
      <c r="H70" s="118">
        <v>-185318.86366869</v>
      </c>
      <c r="I70" s="118">
        <v>-180224.81743871089</v>
      </c>
      <c r="J70" s="118">
        <v>-177892.18575451474</v>
      </c>
      <c r="K70" s="118">
        <v>-172751.31398709322</v>
      </c>
      <c r="L70" s="118">
        <v>-172751.31398709322</v>
      </c>
      <c r="M70" s="118">
        <v>-172751.31398709322</v>
      </c>
      <c r="N70" s="118">
        <v>-172751.31398709322</v>
      </c>
      <c r="O70" s="118">
        <v>-172751.31398709322</v>
      </c>
      <c r="P70" s="118">
        <v>-172751.31398709322</v>
      </c>
      <c r="Q70" s="118">
        <v>-172751.31398709322</v>
      </c>
    </row>
    <row r="71" spans="1:17" ht="16.5" customHeight="1" thickBot="1" x14ac:dyDescent="0.35">
      <c r="A71" s="14"/>
      <c r="B71" s="72">
        <v>53</v>
      </c>
      <c r="C71" s="32" t="s">
        <v>79</v>
      </c>
      <c r="D71" s="121">
        <v>95853.110316226725</v>
      </c>
      <c r="E71" s="121">
        <v>87867.566883000734</v>
      </c>
      <c r="F71" s="121">
        <v>112823.7227046538</v>
      </c>
      <c r="G71" s="121">
        <v>110672.56061003804</v>
      </c>
      <c r="H71" s="121">
        <v>111443.06773081816</v>
      </c>
      <c r="I71" s="121">
        <v>114891.7891491622</v>
      </c>
      <c r="J71" s="121">
        <v>117721.40552362206</v>
      </c>
      <c r="K71" s="121">
        <v>120526.43100668129</v>
      </c>
      <c r="L71" s="121">
        <v>123642.07143782733</v>
      </c>
      <c r="M71" s="121">
        <v>126009.3081214791</v>
      </c>
      <c r="N71" s="121">
        <v>123938.47833069634</v>
      </c>
      <c r="O71" s="121">
        <v>127613.51084949041</v>
      </c>
      <c r="P71" s="121">
        <v>130456.40138170451</v>
      </c>
      <c r="Q71" s="121">
        <v>128676.86394431298</v>
      </c>
    </row>
    <row r="72" spans="1:17" ht="16.5" customHeight="1" thickBot="1" x14ac:dyDescent="0.35">
      <c r="A72" s="14"/>
      <c r="B72" s="72">
        <v>54</v>
      </c>
      <c r="C72" s="32" t="s">
        <v>80</v>
      </c>
      <c r="D72" s="121">
        <v>1000</v>
      </c>
      <c r="E72" s="121">
        <v>9000</v>
      </c>
      <c r="F72" s="121">
        <v>0</v>
      </c>
      <c r="G72" s="121">
        <v>0</v>
      </c>
      <c r="H72" s="121">
        <v>0</v>
      </c>
      <c r="I72" s="121">
        <v>0</v>
      </c>
      <c r="J72" s="121">
        <v>0</v>
      </c>
      <c r="K72" s="121">
        <v>0</v>
      </c>
      <c r="L72" s="121">
        <v>0</v>
      </c>
      <c r="M72" s="121">
        <v>0</v>
      </c>
      <c r="N72" s="121">
        <v>0</v>
      </c>
      <c r="O72" s="121">
        <v>0</v>
      </c>
      <c r="P72" s="121">
        <v>0</v>
      </c>
      <c r="Q72" s="121">
        <v>0</v>
      </c>
    </row>
    <row r="73" spans="1:17" ht="16.5" customHeight="1" thickBot="1" x14ac:dyDescent="0.35">
      <c r="A73" s="14"/>
      <c r="B73" s="72"/>
      <c r="C73" s="3"/>
      <c r="D73" s="122"/>
      <c r="E73" s="122"/>
      <c r="F73" s="122"/>
      <c r="G73" s="122"/>
      <c r="H73" s="122"/>
      <c r="I73" s="122"/>
      <c r="J73" s="122"/>
      <c r="K73" s="122"/>
      <c r="L73" s="122"/>
      <c r="M73" s="122"/>
      <c r="N73" s="122"/>
      <c r="O73" s="122"/>
      <c r="P73" s="122"/>
      <c r="Q73" s="122"/>
    </row>
    <row r="74" spans="1:17" ht="17.25" customHeight="1" thickBot="1" x14ac:dyDescent="0.35">
      <c r="A74" s="14"/>
      <c r="B74" s="72">
        <v>55</v>
      </c>
      <c r="C74" s="33" t="s">
        <v>81</v>
      </c>
      <c r="D74" s="123">
        <f t="shared" ref="D74:Q74" si="5">SUM(D41,D47,D57,D58,D66,D67:D72)</f>
        <v>4378605.092133332</v>
      </c>
      <c r="E74" s="123">
        <f t="shared" si="5"/>
        <v>3912725.0824303892</v>
      </c>
      <c r="F74" s="123">
        <f t="shared" si="5"/>
        <v>4137929.4406653428</v>
      </c>
      <c r="G74" s="123">
        <f t="shared" si="5"/>
        <v>4735517.2185586998</v>
      </c>
      <c r="H74" s="123">
        <f t="shared" si="5"/>
        <v>4923800.3511936972</v>
      </c>
      <c r="I74" s="123">
        <f t="shared" si="5"/>
        <v>5032257.2598645128</v>
      </c>
      <c r="J74" s="123">
        <f t="shared" si="5"/>
        <v>5127402.5779594835</v>
      </c>
      <c r="K74" s="123">
        <f t="shared" si="5"/>
        <v>5228786.8993599527</v>
      </c>
      <c r="L74" s="123">
        <f t="shared" si="5"/>
        <v>5315829.5942464862</v>
      </c>
      <c r="M74" s="123">
        <f t="shared" si="5"/>
        <v>5368719.2500499431</v>
      </c>
      <c r="N74" s="123">
        <f t="shared" si="5"/>
        <v>5313183.0525611714</v>
      </c>
      <c r="O74" s="123">
        <f t="shared" si="5"/>
        <v>5458352.1542140581</v>
      </c>
      <c r="P74" s="123">
        <f t="shared" si="5"/>
        <v>5590198.3058537375</v>
      </c>
      <c r="Q74" s="123">
        <f t="shared" si="5"/>
        <v>5586887.0543251289</v>
      </c>
    </row>
  </sheetData>
  <mergeCells count="4">
    <mergeCell ref="C1:Q1"/>
    <mergeCell ref="C2:Q2"/>
    <mergeCell ref="C4:Q4"/>
    <mergeCell ref="C5:Q5"/>
  </mergeCells>
  <printOptions horizontalCentered="1"/>
  <pageMargins left="0.5" right="0.5" top="0.5" bottom="1.1499999999999999" header="0.5" footer="0.25"/>
  <pageSetup scale="46" orientation="portrait" r:id="rId1"/>
  <headerFooter alignWithMargins="0">
    <oddFooter>&amp;R&amp;A</oddFooter>
  </headerFooter>
  <rowBreaks count="2" manualBreakCount="2">
    <brk id="18" max="16383" man="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31"/>
  <sheetViews>
    <sheetView zoomScale="90" zoomScaleNormal="90" workbookViewId="0">
      <selection activeCell="S22" sqref="S22"/>
    </sheetView>
  </sheetViews>
  <sheetFormatPr defaultColWidth="9.33203125" defaultRowHeight="16.5" customHeight="1" x14ac:dyDescent="0.25"/>
  <cols>
    <col min="1" max="1" width="54.109375" style="4" customWidth="1"/>
    <col min="2" max="6" width="14.109375" style="4" bestFit="1" customWidth="1"/>
    <col min="7" max="7" width="14.109375" style="4" customWidth="1"/>
    <col min="8" max="15" width="14.109375" style="4" bestFit="1" customWidth="1"/>
    <col min="16" max="16384" width="9.33203125" style="4"/>
  </cols>
  <sheetData>
    <row r="1" spans="1:15" ht="16.5" customHeight="1" x14ac:dyDescent="0.25">
      <c r="A1" s="180" t="s">
        <v>82</v>
      </c>
      <c r="B1" s="181"/>
      <c r="C1" s="181"/>
      <c r="D1" s="181"/>
      <c r="E1" s="181"/>
      <c r="F1" s="181"/>
      <c r="G1" s="181"/>
      <c r="H1" s="181"/>
      <c r="I1" s="181"/>
      <c r="J1" s="181"/>
      <c r="K1" s="181"/>
      <c r="L1" s="181"/>
      <c r="M1" s="181"/>
      <c r="N1" s="181"/>
      <c r="O1" s="181"/>
    </row>
    <row r="2" spans="1:15" ht="16.5" customHeight="1" x14ac:dyDescent="0.25">
      <c r="A2" s="182" t="str">
        <f>'FormsList&amp;FilerInfo'!B2</f>
        <v>San Diego Gas &amp; Electric (SDG&amp;E)</v>
      </c>
      <c r="B2" s="183"/>
      <c r="C2" s="183"/>
      <c r="D2" s="183"/>
      <c r="E2" s="183"/>
      <c r="F2" s="183"/>
      <c r="G2" s="183"/>
      <c r="H2" s="183"/>
      <c r="I2" s="183"/>
      <c r="J2" s="183"/>
      <c r="K2" s="183"/>
      <c r="L2" s="183"/>
      <c r="M2" s="183"/>
      <c r="N2" s="183"/>
      <c r="O2" s="183"/>
    </row>
    <row r="3" spans="1:15" ht="16.5" customHeight="1" x14ac:dyDescent="0.25">
      <c r="A3" s="50"/>
      <c r="B3" s="51"/>
      <c r="C3" s="51"/>
      <c r="D3" s="51"/>
      <c r="E3" s="51"/>
      <c r="F3" s="51"/>
      <c r="G3" s="51"/>
      <c r="H3" s="51"/>
      <c r="I3" s="51"/>
      <c r="J3" s="51"/>
      <c r="K3" s="51"/>
      <c r="L3" s="51"/>
      <c r="M3" s="51"/>
      <c r="N3" s="51"/>
      <c r="O3" s="51"/>
    </row>
    <row r="4" spans="1:15" ht="16.5" customHeight="1" x14ac:dyDescent="0.25">
      <c r="A4" s="184" t="s">
        <v>23</v>
      </c>
      <c r="B4" s="185"/>
      <c r="C4" s="185"/>
      <c r="D4" s="185"/>
      <c r="E4" s="185"/>
      <c r="F4" s="185"/>
      <c r="G4" s="185"/>
      <c r="H4" s="185"/>
      <c r="I4" s="185"/>
      <c r="J4" s="185"/>
      <c r="K4" s="185"/>
      <c r="L4" s="185"/>
      <c r="M4" s="185"/>
      <c r="N4" s="185"/>
      <c r="O4" s="185"/>
    </row>
    <row r="5" spans="1:15" ht="16.5" customHeight="1" x14ac:dyDescent="0.25">
      <c r="A5" s="186" t="s">
        <v>32</v>
      </c>
      <c r="B5" s="187"/>
      <c r="C5" s="187"/>
      <c r="D5" s="187"/>
      <c r="E5" s="187"/>
      <c r="F5" s="187"/>
      <c r="G5" s="187"/>
      <c r="H5" s="187"/>
      <c r="I5" s="187"/>
      <c r="J5" s="187"/>
      <c r="K5" s="187"/>
      <c r="L5" s="187"/>
      <c r="M5" s="187"/>
      <c r="N5" s="187"/>
      <c r="O5" s="187"/>
    </row>
    <row r="6" spans="1:15" ht="16.5" customHeight="1" thickBot="1" x14ac:dyDescent="0.3">
      <c r="A6" s="52"/>
      <c r="B6" s="86"/>
      <c r="C6" s="86"/>
      <c r="D6" s="86"/>
      <c r="E6" s="86"/>
      <c r="F6" s="86"/>
      <c r="G6" s="86"/>
      <c r="H6" s="86"/>
      <c r="I6" s="86"/>
      <c r="J6" s="86"/>
      <c r="K6" s="86"/>
      <c r="L6" s="86"/>
      <c r="M6" s="86"/>
      <c r="N6" s="86"/>
      <c r="O6" s="86"/>
    </row>
    <row r="7" spans="1:15" ht="16.5" customHeight="1" thickBot="1" x14ac:dyDescent="0.4">
      <c r="A7" s="54"/>
      <c r="B7" s="2">
        <v>2023</v>
      </c>
      <c r="C7" s="2">
        <v>2024</v>
      </c>
      <c r="D7" s="2">
        <v>2025</v>
      </c>
      <c r="E7" s="2">
        <v>2026</v>
      </c>
      <c r="F7" s="2">
        <v>2027</v>
      </c>
      <c r="G7" s="2">
        <v>2028</v>
      </c>
      <c r="H7" s="2">
        <v>2029</v>
      </c>
      <c r="I7" s="2">
        <v>2030</v>
      </c>
      <c r="J7" s="2">
        <v>2031</v>
      </c>
      <c r="K7" s="2">
        <v>2032</v>
      </c>
      <c r="L7" s="2">
        <v>2033</v>
      </c>
      <c r="M7" s="2">
        <v>2034</v>
      </c>
      <c r="N7" s="2">
        <v>2035</v>
      </c>
      <c r="O7" s="2">
        <v>2036</v>
      </c>
    </row>
    <row r="8" spans="1:15" ht="16.5" customHeight="1" thickBot="1" x14ac:dyDescent="0.3">
      <c r="A8" s="53"/>
      <c r="B8" s="5"/>
      <c r="C8" s="5"/>
      <c r="D8" s="5"/>
      <c r="E8" s="5"/>
      <c r="F8" s="5"/>
      <c r="G8" s="5"/>
      <c r="H8" s="5"/>
      <c r="I8" s="5"/>
      <c r="J8" s="5"/>
      <c r="K8" s="5"/>
      <c r="L8" s="5"/>
      <c r="M8" s="5"/>
      <c r="N8" s="5"/>
      <c r="O8" s="6"/>
    </row>
    <row r="9" spans="1:15" ht="16.5" customHeight="1" thickBot="1" x14ac:dyDescent="0.3">
      <c r="A9" s="7" t="s">
        <v>83</v>
      </c>
      <c r="B9" s="124">
        <v>4378605.092133332</v>
      </c>
      <c r="C9" s="124">
        <v>3912725.0824303892</v>
      </c>
      <c r="D9" s="124">
        <v>4137929.4406653428</v>
      </c>
      <c r="E9" s="124">
        <v>4735517.2185586998</v>
      </c>
      <c r="F9" s="124">
        <v>4923800.3511936972</v>
      </c>
      <c r="G9" s="124">
        <v>5032257.2598645128</v>
      </c>
      <c r="H9" s="124">
        <v>5127402.5779594835</v>
      </c>
      <c r="I9" s="124">
        <v>5228786.8993599527</v>
      </c>
      <c r="J9" s="124">
        <v>5315829.5942464862</v>
      </c>
      <c r="K9" s="124">
        <v>5368719.2500499431</v>
      </c>
      <c r="L9" s="124">
        <v>5313183.0525611714</v>
      </c>
      <c r="M9" s="124">
        <v>5458352.1542140581</v>
      </c>
      <c r="N9" s="124">
        <v>5590198.3058537375</v>
      </c>
      <c r="O9" s="125">
        <v>5586887.0543251289</v>
      </c>
    </row>
    <row r="10" spans="1:15" ht="16.5" customHeight="1" thickBot="1" x14ac:dyDescent="0.3">
      <c r="A10" s="8" t="s">
        <v>84</v>
      </c>
      <c r="B10" s="126"/>
      <c r="C10" s="126"/>
      <c r="D10" s="126"/>
      <c r="E10" s="126"/>
      <c r="F10" s="126"/>
      <c r="G10" s="126"/>
      <c r="H10" s="126"/>
      <c r="I10" s="126"/>
      <c r="J10" s="126"/>
      <c r="K10" s="126"/>
      <c r="L10" s="126"/>
      <c r="M10" s="126"/>
      <c r="N10" s="126"/>
      <c r="O10" s="127"/>
    </row>
    <row r="11" spans="1:15" ht="16.5" customHeight="1" x14ac:dyDescent="0.25">
      <c r="A11" s="9" t="s">
        <v>85</v>
      </c>
      <c r="B11" s="128">
        <v>311391.79168840736</v>
      </c>
      <c r="C11" s="128">
        <v>215487.51989435416</v>
      </c>
      <c r="D11" s="128">
        <v>238177.02455116692</v>
      </c>
      <c r="E11" s="128">
        <v>234911.20344212468</v>
      </c>
      <c r="F11" s="128">
        <v>258473.79628220529</v>
      </c>
      <c r="G11" s="128">
        <v>275009.08098443161</v>
      </c>
      <c r="H11" s="128">
        <v>273099.40417026298</v>
      </c>
      <c r="I11" s="128">
        <v>267335.81979664805</v>
      </c>
      <c r="J11" s="128">
        <v>268024.64614278398</v>
      </c>
      <c r="K11" s="128">
        <v>289992.70677192003</v>
      </c>
      <c r="L11" s="128">
        <v>274465.10029263305</v>
      </c>
      <c r="M11" s="128">
        <v>279636.55517677555</v>
      </c>
      <c r="N11" s="128">
        <v>290623.65439659753</v>
      </c>
      <c r="O11" s="129">
        <v>294509.05987947719</v>
      </c>
    </row>
    <row r="12" spans="1:15" ht="16.5" customHeight="1" x14ac:dyDescent="0.25">
      <c r="A12" s="10" t="s">
        <v>86</v>
      </c>
      <c r="B12" s="130">
        <v>87250.366171001238</v>
      </c>
      <c r="C12" s="130">
        <v>60378.486260411148</v>
      </c>
      <c r="D12" s="130">
        <v>66735.967871636458</v>
      </c>
      <c r="E12" s="130">
        <v>65820.901722757204</v>
      </c>
      <c r="F12" s="130">
        <v>72423.018117952408</v>
      </c>
      <c r="G12" s="130">
        <v>77056.119193573046</v>
      </c>
      <c r="H12" s="130">
        <v>76521.037647585443</v>
      </c>
      <c r="I12" s="130">
        <v>74906.111177209619</v>
      </c>
      <c r="J12" s="130">
        <v>75099.116749394816</v>
      </c>
      <c r="K12" s="130">
        <v>81254.453483115896</v>
      </c>
      <c r="L12" s="130">
        <v>76903.698623037053</v>
      </c>
      <c r="M12" s="130">
        <v>78352.713479310929</v>
      </c>
      <c r="N12" s="130">
        <v>81431.241737518314</v>
      </c>
      <c r="O12" s="131">
        <v>82519.912216807279</v>
      </c>
    </row>
    <row r="13" spans="1:15" ht="16.5" customHeight="1" x14ac:dyDescent="0.25">
      <c r="A13" s="10" t="s">
        <v>87</v>
      </c>
      <c r="B13" s="130">
        <v>360726.40994117403</v>
      </c>
      <c r="C13" s="130">
        <v>249627.77283609283</v>
      </c>
      <c r="D13" s="130">
        <v>275912.03522405453</v>
      </c>
      <c r="E13" s="130">
        <v>272128.80151135044</v>
      </c>
      <c r="F13" s="130">
        <v>299424.47773332684</v>
      </c>
      <c r="G13" s="130">
        <v>318579.49095845985</v>
      </c>
      <c r="H13" s="130">
        <v>316367.25903806207</v>
      </c>
      <c r="I13" s="130">
        <v>309690.5348758286</v>
      </c>
      <c r="J13" s="130">
        <v>310488.49378658616</v>
      </c>
      <c r="K13" s="130">
        <v>335937.01187741582</v>
      </c>
      <c r="L13" s="130">
        <v>317949.32597894699</v>
      </c>
      <c r="M13" s="130">
        <v>323940.10802369704</v>
      </c>
      <c r="N13" s="130">
        <v>336667.92218907416</v>
      </c>
      <c r="O13" s="131">
        <v>341168.90265296324</v>
      </c>
    </row>
    <row r="14" spans="1:15" ht="16.5" customHeight="1" x14ac:dyDescent="0.25">
      <c r="A14" s="10" t="s">
        <v>27</v>
      </c>
      <c r="B14" s="130">
        <v>13700.836451668451</v>
      </c>
      <c r="C14" s="130">
        <v>9481.1724208917531</v>
      </c>
      <c r="D14" s="130">
        <v>10479.481306257065</v>
      </c>
      <c r="E14" s="130">
        <v>10335.789397575774</v>
      </c>
      <c r="F14" s="130">
        <v>11372.513034794298</v>
      </c>
      <c r="G14" s="130">
        <v>12100.044194683287</v>
      </c>
      <c r="H14" s="130">
        <v>12016.020882557421</v>
      </c>
      <c r="I14" s="130">
        <v>11762.430617861855</v>
      </c>
      <c r="J14" s="130">
        <v>11792.738086985681</v>
      </c>
      <c r="K14" s="130">
        <v>12759.304367388166</v>
      </c>
      <c r="L14" s="130">
        <v>12076.109747179755</v>
      </c>
      <c r="M14" s="130">
        <v>12303.647079492344</v>
      </c>
      <c r="N14" s="130">
        <v>12787.065247559103</v>
      </c>
      <c r="O14" s="131">
        <v>12958.018068058038</v>
      </c>
    </row>
    <row r="15" spans="1:15" ht="16.5" customHeight="1" thickBot="1" x14ac:dyDescent="0.3">
      <c r="A15" s="11" t="s">
        <v>88</v>
      </c>
      <c r="B15" s="132">
        <v>2839.2232035450475</v>
      </c>
      <c r="C15" s="132">
        <v>1964.7825758060997</v>
      </c>
      <c r="D15" s="132">
        <v>2171.6620434673032</v>
      </c>
      <c r="E15" s="132">
        <v>2141.8847811279725</v>
      </c>
      <c r="F15" s="132">
        <v>2356.7249346352428</v>
      </c>
      <c r="G15" s="132">
        <v>2507.4911566645051</v>
      </c>
      <c r="H15" s="132">
        <v>2490.0790126492093</v>
      </c>
      <c r="I15" s="132">
        <v>2437.5275230918619</v>
      </c>
      <c r="J15" s="132">
        <v>2443.8081374091439</v>
      </c>
      <c r="K15" s="132">
        <v>2644.1095876719687</v>
      </c>
      <c r="L15" s="132">
        <v>2502.5312230899544</v>
      </c>
      <c r="M15" s="132">
        <v>2549.6837656265802</v>
      </c>
      <c r="N15" s="132">
        <v>2649.8624725713839</v>
      </c>
      <c r="O15" s="133">
        <v>2685.2890114096704</v>
      </c>
    </row>
    <row r="16" spans="1:15" ht="14" thickTop="1" thickBot="1" x14ac:dyDescent="0.3">
      <c r="A16" s="12" t="s">
        <v>89</v>
      </c>
      <c r="B16" s="134">
        <v>775908.62745579612</v>
      </c>
      <c r="C16" s="134">
        <v>536939.73398755596</v>
      </c>
      <c r="D16" s="134">
        <v>593476.17099658225</v>
      </c>
      <c r="E16" s="134">
        <v>585338.58085493615</v>
      </c>
      <c r="F16" s="134">
        <v>644050.53010291397</v>
      </c>
      <c r="G16" s="134">
        <v>685252.22648781235</v>
      </c>
      <c r="H16" s="134">
        <v>680493.80075111717</v>
      </c>
      <c r="I16" s="134">
        <v>666132.42399063986</v>
      </c>
      <c r="J16" s="134">
        <v>667848.80290315975</v>
      </c>
      <c r="K16" s="134">
        <v>722587.58608751185</v>
      </c>
      <c r="L16" s="134">
        <v>683896.76586488681</v>
      </c>
      <c r="M16" s="134">
        <v>696782.70752490242</v>
      </c>
      <c r="N16" s="134">
        <v>724159.74604332063</v>
      </c>
      <c r="O16" s="134">
        <v>733841.18182871537</v>
      </c>
    </row>
    <row r="17" spans="1:15" ht="16.5" customHeight="1" thickBot="1" x14ac:dyDescent="0.3">
      <c r="A17" s="8" t="s">
        <v>90</v>
      </c>
      <c r="B17" s="135"/>
      <c r="C17" s="135"/>
      <c r="D17" s="135"/>
      <c r="E17" s="135"/>
      <c r="F17" s="135"/>
      <c r="G17" s="135"/>
      <c r="H17" s="135"/>
      <c r="I17" s="135"/>
      <c r="J17" s="135"/>
      <c r="K17" s="135"/>
      <c r="L17" s="135"/>
      <c r="M17" s="135"/>
      <c r="N17" s="135"/>
      <c r="O17" s="136"/>
    </row>
    <row r="18" spans="1:15" ht="16.5" customHeight="1" x14ac:dyDescent="0.25">
      <c r="A18" s="9" t="s">
        <v>85</v>
      </c>
      <c r="B18" s="137">
        <v>226105.74295014358</v>
      </c>
      <c r="C18" s="137">
        <v>162402.40319398601</v>
      </c>
      <c r="D18" s="137">
        <v>238467.56312487216</v>
      </c>
      <c r="E18" s="137">
        <v>217197.7199018886</v>
      </c>
      <c r="F18" s="137">
        <v>208047.76133401369</v>
      </c>
      <c r="G18" s="137">
        <v>224198.17990655612</v>
      </c>
      <c r="H18" s="137">
        <v>238215.79770912862</v>
      </c>
      <c r="I18" s="137">
        <v>251717.59214441359</v>
      </c>
      <c r="J18" s="137">
        <v>264121.48795594578</v>
      </c>
      <c r="K18" s="137">
        <v>276456.31430993223</v>
      </c>
      <c r="L18" s="137">
        <v>278558.83271743823</v>
      </c>
      <c r="M18" s="137">
        <v>292308.34351835464</v>
      </c>
      <c r="N18" s="137">
        <v>306133.55763890158</v>
      </c>
      <c r="O18" s="138">
        <v>305159.00524724083</v>
      </c>
    </row>
    <row r="19" spans="1:15" ht="16.5" customHeight="1" x14ac:dyDescent="0.25">
      <c r="A19" s="10" t="s">
        <v>86</v>
      </c>
      <c r="B19" s="139">
        <v>87281.748972696223</v>
      </c>
      <c r="C19" s="139">
        <v>62690.870223785641</v>
      </c>
      <c r="D19" s="139">
        <v>92053.681216691388</v>
      </c>
      <c r="E19" s="139">
        <v>83843.057759478237</v>
      </c>
      <c r="F19" s="139">
        <v>80310.974158187644</v>
      </c>
      <c r="G19" s="139">
        <v>86545.388026938628</v>
      </c>
      <c r="H19" s="139">
        <v>91956.494274289042</v>
      </c>
      <c r="I19" s="139">
        <v>97168.481449870596</v>
      </c>
      <c r="J19" s="139">
        <v>101956.65580749561</v>
      </c>
      <c r="K19" s="139">
        <v>106718.16784785027</v>
      </c>
      <c r="L19" s="139">
        <v>107529.78581677057</v>
      </c>
      <c r="M19" s="139">
        <v>112837.3969130866</v>
      </c>
      <c r="N19" s="139">
        <v>118174.23114214654</v>
      </c>
      <c r="O19" s="140">
        <v>117798.03266041036</v>
      </c>
    </row>
    <row r="20" spans="1:15" ht="16.5" customHeight="1" x14ac:dyDescent="0.25">
      <c r="A20" s="10" t="s">
        <v>87</v>
      </c>
      <c r="B20" s="139">
        <v>194656.77640196378</v>
      </c>
      <c r="C20" s="139">
        <v>139813.91128417259</v>
      </c>
      <c r="D20" s="139">
        <v>205299.19545013463</v>
      </c>
      <c r="E20" s="139">
        <v>186987.76707887879</v>
      </c>
      <c r="F20" s="139">
        <v>179110.4729606715</v>
      </c>
      <c r="G20" s="139">
        <v>193014.53561673025</v>
      </c>
      <c r="H20" s="139">
        <v>205082.44799560867</v>
      </c>
      <c r="I20" s="139">
        <v>216706.28269402264</v>
      </c>
      <c r="J20" s="139">
        <v>227384.92509379165</v>
      </c>
      <c r="K20" s="139">
        <v>238004.10488204865</v>
      </c>
      <c r="L20" s="139">
        <v>239814.1847596798</v>
      </c>
      <c r="M20" s="139">
        <v>251651.28104343289</v>
      </c>
      <c r="N20" s="139">
        <v>263553.55109928898</v>
      </c>
      <c r="O20" s="140">
        <v>262714.54884963209</v>
      </c>
    </row>
    <row r="21" spans="1:15" ht="16.5" customHeight="1" x14ac:dyDescent="0.25">
      <c r="A21" s="10" t="s">
        <v>27</v>
      </c>
      <c r="B21" s="139">
        <v>7417.7763125539668</v>
      </c>
      <c r="C21" s="139">
        <v>5327.8819184164513</v>
      </c>
      <c r="D21" s="139">
        <v>7823.3264577016407</v>
      </c>
      <c r="E21" s="139">
        <v>7125.533747208774</v>
      </c>
      <c r="F21" s="139">
        <v>6825.3540833043571</v>
      </c>
      <c r="G21" s="139">
        <v>7355.195522810177</v>
      </c>
      <c r="H21" s="139">
        <v>7815.0668729920444</v>
      </c>
      <c r="I21" s="139">
        <v>8258.0157765991225</v>
      </c>
      <c r="J21" s="139">
        <v>8664.9462832446734</v>
      </c>
      <c r="K21" s="139">
        <v>9069.6108510448939</v>
      </c>
      <c r="L21" s="139">
        <v>9138.5874769209786</v>
      </c>
      <c r="M21" s="139">
        <v>9589.6631293900609</v>
      </c>
      <c r="N21" s="139">
        <v>10043.222355623395</v>
      </c>
      <c r="O21" s="140">
        <v>10011.250537694832</v>
      </c>
    </row>
    <row r="22" spans="1:15" ht="16.5" customHeight="1" thickBot="1" x14ac:dyDescent="0.3">
      <c r="A22" s="11" t="s">
        <v>88</v>
      </c>
      <c r="B22" s="141">
        <v>3365.793233294185</v>
      </c>
      <c r="C22" s="141">
        <v>2417.5100667901229</v>
      </c>
      <c r="D22" s="141">
        <v>3549.8103668372078</v>
      </c>
      <c r="E22" s="141">
        <v>3233.1890662940727</v>
      </c>
      <c r="F22" s="141">
        <v>3096.9834651852757</v>
      </c>
      <c r="G22" s="141">
        <v>3337.3973920368294</v>
      </c>
      <c r="H22" s="141">
        <v>3546.0626056276483</v>
      </c>
      <c r="I22" s="141">
        <v>3747.0493110278367</v>
      </c>
      <c r="J22" s="141">
        <v>3931.6927793635646</v>
      </c>
      <c r="K22" s="141">
        <v>4115.3080849034195</v>
      </c>
      <c r="L22" s="141">
        <v>4146.6060171740764</v>
      </c>
      <c r="M22" s="141">
        <v>4351.2802099257133</v>
      </c>
      <c r="N22" s="141">
        <v>4557.0813166496619</v>
      </c>
      <c r="O22" s="142">
        <v>4542.5742024006186</v>
      </c>
    </row>
    <row r="23" spans="1:15" ht="14" thickTop="1" thickBot="1" x14ac:dyDescent="0.3">
      <c r="A23" s="12" t="s">
        <v>69</v>
      </c>
      <c r="B23" s="134">
        <v>518827.83787065168</v>
      </c>
      <c r="C23" s="134">
        <v>372652.57668715081</v>
      </c>
      <c r="D23" s="134">
        <v>547193.57661623706</v>
      </c>
      <c r="E23" s="134">
        <v>498387.2675537485</v>
      </c>
      <c r="F23" s="134">
        <v>477391.54600136244</v>
      </c>
      <c r="G23" s="134">
        <v>514450.69646507199</v>
      </c>
      <c r="H23" s="134">
        <v>546615.86945764616</v>
      </c>
      <c r="I23" s="134">
        <v>577597.42137593392</v>
      </c>
      <c r="J23" s="134">
        <v>606059.70791984128</v>
      </c>
      <c r="K23" s="134">
        <v>634363.5059757795</v>
      </c>
      <c r="L23" s="134">
        <v>639187.99678798369</v>
      </c>
      <c r="M23" s="134">
        <v>670737.96481418994</v>
      </c>
      <c r="N23" s="134">
        <v>702461.64355261018</v>
      </c>
      <c r="O23" s="134">
        <v>700225.41149737861</v>
      </c>
    </row>
    <row r="24" spans="1:15" ht="16.5" customHeight="1" thickBot="1" x14ac:dyDescent="0.3">
      <c r="A24" s="13" t="s">
        <v>91</v>
      </c>
      <c r="B24" s="135"/>
      <c r="C24" s="135"/>
      <c r="D24" s="135"/>
      <c r="E24" s="135"/>
      <c r="F24" s="135"/>
      <c r="G24" s="135"/>
      <c r="H24" s="135"/>
      <c r="I24" s="135"/>
      <c r="J24" s="135"/>
      <c r="K24" s="135"/>
      <c r="L24" s="135"/>
      <c r="M24" s="135"/>
      <c r="N24" s="135"/>
      <c r="O24" s="136"/>
    </row>
    <row r="25" spans="1:15" ht="16.5" customHeight="1" x14ac:dyDescent="0.25">
      <c r="A25" s="9" t="s">
        <v>85</v>
      </c>
      <c r="B25" s="137">
        <v>169590.89220667814</v>
      </c>
      <c r="C25" s="137">
        <v>101275.62577469944</v>
      </c>
      <c r="D25" s="137">
        <v>96046.481293056713</v>
      </c>
      <c r="E25" s="137">
        <v>111685.8425653708</v>
      </c>
      <c r="F25" s="137">
        <v>118791.65864922202</v>
      </c>
      <c r="G25" s="137">
        <v>124532.92542132825</v>
      </c>
      <c r="H25" s="137">
        <v>130435.84397905823</v>
      </c>
      <c r="I25" s="137">
        <v>136787.43877958364</v>
      </c>
      <c r="J25" s="137">
        <v>139799.50367333612</v>
      </c>
      <c r="K25" s="137">
        <v>135495.85444929413</v>
      </c>
      <c r="L25" s="137">
        <v>139475.14728913913</v>
      </c>
      <c r="M25" s="137">
        <v>145661.57532370018</v>
      </c>
      <c r="N25" s="137">
        <v>153039.06640903078</v>
      </c>
      <c r="O25" s="138">
        <v>158268.31898825499</v>
      </c>
    </row>
    <row r="26" spans="1:15" ht="16.5" customHeight="1" x14ac:dyDescent="0.25">
      <c r="A26" s="10" t="s">
        <v>86</v>
      </c>
      <c r="B26" s="139">
        <v>63181.772728005206</v>
      </c>
      <c r="C26" s="139">
        <v>37730.643947467805</v>
      </c>
      <c r="D26" s="139">
        <v>35782.505023837308</v>
      </c>
      <c r="E26" s="139">
        <v>41609.012312414474</v>
      </c>
      <c r="F26" s="139">
        <v>44256.312830827657</v>
      </c>
      <c r="G26" s="139">
        <v>46395.2449848256</v>
      </c>
      <c r="H26" s="139">
        <v>48594.401165287833</v>
      </c>
      <c r="I26" s="139">
        <v>50960.713494478892</v>
      </c>
      <c r="J26" s="139">
        <v>52082.870451629329</v>
      </c>
      <c r="K26" s="139">
        <v>50479.528528979958</v>
      </c>
      <c r="L26" s="139">
        <v>51962.030168978788</v>
      </c>
      <c r="M26" s="139">
        <v>54266.808951564875</v>
      </c>
      <c r="N26" s="139">
        <v>57015.323090450263</v>
      </c>
      <c r="O26" s="140">
        <v>58963.502286271898</v>
      </c>
    </row>
    <row r="27" spans="1:15" ht="16.5" customHeight="1" x14ac:dyDescent="0.25">
      <c r="A27" s="10" t="s">
        <v>87</v>
      </c>
      <c r="B27" s="139">
        <v>181570.99549903121</v>
      </c>
      <c r="C27" s="139">
        <v>108429.85700723503</v>
      </c>
      <c r="D27" s="139">
        <v>102831.31951040389</v>
      </c>
      <c r="E27" s="139">
        <v>119575.46395256187</v>
      </c>
      <c r="F27" s="139">
        <v>127183.2433762678</v>
      </c>
      <c r="G27" s="139">
        <v>133330.0800941643</v>
      </c>
      <c r="H27" s="139">
        <v>139649.98787300038</v>
      </c>
      <c r="I27" s="139">
        <v>146450.26692060631</v>
      </c>
      <c r="J27" s="139">
        <v>149675.10767797328</v>
      </c>
      <c r="K27" s="139">
        <v>145067.44352973803</v>
      </c>
      <c r="L27" s="139">
        <v>149327.83837117971</v>
      </c>
      <c r="M27" s="139">
        <v>155951.28307509367</v>
      </c>
      <c r="N27" s="139">
        <v>163849.9289470443</v>
      </c>
      <c r="O27" s="140">
        <v>169448.58217759928</v>
      </c>
    </row>
    <row r="28" spans="1:15" ht="16.5" customHeight="1" x14ac:dyDescent="0.25">
      <c r="A28" s="10" t="s">
        <v>27</v>
      </c>
      <c r="B28" s="139">
        <v>6065.7933806453393</v>
      </c>
      <c r="C28" s="139">
        <v>3622.3467690483426</v>
      </c>
      <c r="D28" s="139">
        <v>3435.3148502320237</v>
      </c>
      <c r="E28" s="139">
        <v>3994.691199095811</v>
      </c>
      <c r="F28" s="139">
        <v>4248.8464288057867</v>
      </c>
      <c r="G28" s="139">
        <v>4454.1955341122193</v>
      </c>
      <c r="H28" s="139">
        <v>4665.326473091719</v>
      </c>
      <c r="I28" s="139">
        <v>4892.5053103291302</v>
      </c>
      <c r="J28" s="139">
        <v>5000.2384736898848</v>
      </c>
      <c r="K28" s="139">
        <v>4846.3089398797811</v>
      </c>
      <c r="L28" s="139">
        <v>4988.6371501598769</v>
      </c>
      <c r="M28" s="139">
        <v>5209.9084326774973</v>
      </c>
      <c r="N28" s="139">
        <v>5473.7807197377706</v>
      </c>
      <c r="O28" s="140">
        <v>5660.8165049031941</v>
      </c>
    </row>
    <row r="29" spans="1:15" ht="16.5" customHeight="1" thickBot="1" x14ac:dyDescent="0.3">
      <c r="A29" s="11" t="s">
        <v>88</v>
      </c>
      <c r="B29" s="141">
        <v>2184.922190479012</v>
      </c>
      <c r="C29" s="141">
        <v>1304.7832889523263</v>
      </c>
      <c r="D29" s="141">
        <v>1237.4136698265645</v>
      </c>
      <c r="E29" s="141">
        <v>1438.90318995453</v>
      </c>
      <c r="F29" s="141">
        <v>1530.4508847691095</v>
      </c>
      <c r="G29" s="141">
        <v>1604.4184251753904</v>
      </c>
      <c r="H29" s="141">
        <v>1680.4686043893585</v>
      </c>
      <c r="I29" s="141">
        <v>1762.2992985028516</v>
      </c>
      <c r="J29" s="141">
        <v>1801.1051998097585</v>
      </c>
      <c r="K29" s="141">
        <v>1745.6591875428517</v>
      </c>
      <c r="L29" s="141">
        <v>1796.9263582915955</v>
      </c>
      <c r="M29" s="141">
        <v>1876.6291283910716</v>
      </c>
      <c r="N29" s="141">
        <v>1971.6769447723641</v>
      </c>
      <c r="O29" s="142">
        <v>2039.0479565719982</v>
      </c>
    </row>
    <row r="30" spans="1:15" ht="14" thickTop="1" thickBot="1" x14ac:dyDescent="0.3">
      <c r="A30" s="12" t="s">
        <v>92</v>
      </c>
      <c r="B30" s="134">
        <v>422594.37600483891</v>
      </c>
      <c r="C30" s="134">
        <v>252363.2567874029</v>
      </c>
      <c r="D30" s="134">
        <v>239333.03434735647</v>
      </c>
      <c r="E30" s="134">
        <v>278303.91321939748</v>
      </c>
      <c r="F30" s="134">
        <v>296010.51216989238</v>
      </c>
      <c r="G30" s="134">
        <v>310316.86445960577</v>
      </c>
      <c r="H30" s="134">
        <v>325026.02809482755</v>
      </c>
      <c r="I30" s="134">
        <v>340853.22380350088</v>
      </c>
      <c r="J30" s="134">
        <v>348358.82547643839</v>
      </c>
      <c r="K30" s="134">
        <v>337634.79463543475</v>
      </c>
      <c r="L30" s="134">
        <v>347550.57933774905</v>
      </c>
      <c r="M30" s="134">
        <v>362966.20491142728</v>
      </c>
      <c r="N30" s="134">
        <v>381349.77611103549</v>
      </c>
      <c r="O30" s="134">
        <v>394380.26791360136</v>
      </c>
    </row>
    <row r="31" spans="1:15" s="14" customFormat="1" ht="16.5" customHeight="1" thickBot="1" x14ac:dyDescent="0.35">
      <c r="A31" s="13" t="s">
        <v>93</v>
      </c>
      <c r="B31" s="143">
        <v>1717330.8413312866</v>
      </c>
      <c r="C31" s="143">
        <v>1161955.5674621095</v>
      </c>
      <c r="D31" s="143">
        <v>1380002.7819601758</v>
      </c>
      <c r="E31" s="143">
        <v>1362029.761628082</v>
      </c>
      <c r="F31" s="143">
        <v>1417452.5882741688</v>
      </c>
      <c r="G31" s="143">
        <v>1510019.7874124902</v>
      </c>
      <c r="H31" s="143">
        <v>1552135.698303591</v>
      </c>
      <c r="I31" s="143">
        <v>1584583.0691700748</v>
      </c>
      <c r="J31" s="143">
        <v>1622267.3362994394</v>
      </c>
      <c r="K31" s="143">
        <v>1694585.8866987261</v>
      </c>
      <c r="L31" s="143">
        <v>1670635.3419906194</v>
      </c>
      <c r="M31" s="143">
        <v>1730486.8772505198</v>
      </c>
      <c r="N31" s="143">
        <v>1807971.1657069665</v>
      </c>
      <c r="O31" s="144">
        <v>1828446.8612396955</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8105-FFDE-40B4-80AA-45425B479C08}">
  <sheetPr>
    <pageSetUpPr fitToPage="1"/>
  </sheetPr>
  <dimension ref="A1:O11"/>
  <sheetViews>
    <sheetView workbookViewId="0">
      <selection activeCell="E19" sqref="E19"/>
    </sheetView>
  </sheetViews>
  <sheetFormatPr defaultColWidth="8.44140625" defaultRowHeight="16.5" customHeight="1" x14ac:dyDescent="0.25"/>
  <cols>
    <col min="1" max="1" width="47.44140625" style="4" customWidth="1"/>
    <col min="2" max="15" width="14.109375" style="4" bestFit="1" customWidth="1"/>
    <col min="16" max="16384" width="8.44140625" style="4"/>
  </cols>
  <sheetData>
    <row r="1" spans="1:15" ht="16.5" customHeight="1" x14ac:dyDescent="0.25">
      <c r="A1" s="188" t="s">
        <v>94</v>
      </c>
      <c r="B1" s="188"/>
      <c r="C1" s="188"/>
      <c r="D1" s="188"/>
      <c r="E1" s="188"/>
      <c r="F1" s="188"/>
      <c r="G1" s="188"/>
      <c r="H1" s="188"/>
      <c r="I1" s="188"/>
      <c r="J1" s="188"/>
      <c r="K1" s="188"/>
      <c r="L1" s="188"/>
      <c r="M1" s="188"/>
      <c r="N1" s="188"/>
      <c r="O1" s="188"/>
    </row>
    <row r="2" spans="1:15" ht="16.5" customHeight="1" x14ac:dyDescent="0.25">
      <c r="A2" s="189" t="str">
        <f>'FormsList&amp;FilerInfo'!B2</f>
        <v>San Diego Gas &amp; Electric (SDG&amp;E)</v>
      </c>
      <c r="B2" s="190"/>
      <c r="C2" s="190"/>
      <c r="D2" s="190"/>
      <c r="E2" s="190"/>
      <c r="F2" s="190"/>
      <c r="G2" s="190"/>
      <c r="H2" s="190"/>
      <c r="I2" s="190"/>
      <c r="J2" s="190"/>
      <c r="K2" s="190"/>
      <c r="L2" s="190"/>
      <c r="M2" s="190"/>
      <c r="N2" s="190"/>
      <c r="O2" s="190"/>
    </row>
    <row r="3" spans="1:15" ht="16.5" customHeight="1" x14ac:dyDescent="0.25">
      <c r="A3" s="84"/>
      <c r="B3" s="85"/>
      <c r="C3" s="85"/>
      <c r="D3" s="85"/>
      <c r="E3" s="85"/>
      <c r="F3" s="85"/>
      <c r="G3" s="85"/>
      <c r="H3" s="85"/>
      <c r="I3" s="85"/>
      <c r="J3" s="85"/>
      <c r="K3" s="85"/>
      <c r="L3" s="85"/>
      <c r="M3" s="85"/>
      <c r="N3" s="85"/>
      <c r="O3" s="85"/>
    </row>
    <row r="4" spans="1:15" ht="16.5" customHeight="1" x14ac:dyDescent="0.25">
      <c r="A4" s="185" t="s">
        <v>25</v>
      </c>
      <c r="B4" s="185"/>
      <c r="C4" s="185"/>
      <c r="D4" s="185"/>
      <c r="E4" s="185"/>
      <c r="F4" s="185"/>
      <c r="G4" s="185"/>
      <c r="H4" s="185"/>
      <c r="I4" s="185"/>
      <c r="J4" s="185"/>
      <c r="K4" s="185"/>
      <c r="L4" s="185"/>
      <c r="M4" s="185"/>
      <c r="N4" s="185"/>
      <c r="O4" s="185"/>
    </row>
    <row r="5" spans="1:15" ht="16.5" customHeight="1" x14ac:dyDescent="0.25">
      <c r="A5" s="191" t="s">
        <v>32</v>
      </c>
      <c r="B5" s="191"/>
      <c r="C5" s="191"/>
      <c r="D5" s="191"/>
      <c r="E5" s="191"/>
      <c r="F5" s="191"/>
      <c r="G5" s="191"/>
      <c r="H5" s="191"/>
      <c r="I5" s="191"/>
      <c r="J5" s="191"/>
      <c r="K5" s="191"/>
      <c r="L5" s="191"/>
      <c r="M5" s="191"/>
      <c r="N5" s="191"/>
      <c r="O5" s="191"/>
    </row>
    <row r="6" spans="1:15" ht="16.5" customHeight="1" thickBot="1" x14ac:dyDescent="0.3">
      <c r="A6" s="66"/>
      <c r="B6" s="67"/>
      <c r="C6" s="67"/>
      <c r="D6" s="67"/>
      <c r="E6" s="67"/>
      <c r="F6" s="67"/>
      <c r="G6" s="67"/>
      <c r="H6" s="67"/>
      <c r="I6" s="67"/>
      <c r="J6" s="67"/>
      <c r="K6" s="67"/>
      <c r="L6" s="67"/>
      <c r="M6" s="67"/>
      <c r="N6" s="67"/>
      <c r="O6" s="67"/>
    </row>
    <row r="7" spans="1:15" ht="18" customHeight="1" thickBot="1" x14ac:dyDescent="0.4">
      <c r="A7" s="68"/>
      <c r="B7" s="2">
        <v>2023</v>
      </c>
      <c r="C7" s="2">
        <v>2024</v>
      </c>
      <c r="D7" s="2">
        <v>2025</v>
      </c>
      <c r="E7" s="2">
        <v>2026</v>
      </c>
      <c r="F7" s="2">
        <v>2027</v>
      </c>
      <c r="G7" s="2">
        <v>2028</v>
      </c>
      <c r="H7" s="2">
        <v>2029</v>
      </c>
      <c r="I7" s="2">
        <v>2030</v>
      </c>
      <c r="J7" s="2">
        <v>2031</v>
      </c>
      <c r="K7" s="2">
        <v>2032</v>
      </c>
      <c r="L7" s="2">
        <v>2033</v>
      </c>
      <c r="M7" s="2">
        <v>2034</v>
      </c>
      <c r="N7" s="2">
        <v>2035</v>
      </c>
      <c r="O7" s="2">
        <v>2036</v>
      </c>
    </row>
    <row r="8" spans="1:15" ht="31.5" customHeight="1" thickBot="1" x14ac:dyDescent="0.3">
      <c r="A8" s="69" t="s">
        <v>93</v>
      </c>
      <c r="B8" s="124">
        <v>2661274.2508020452</v>
      </c>
      <c r="C8" s="124">
        <v>2750769.5149682797</v>
      </c>
      <c r="D8" s="124">
        <v>2757926.6587051665</v>
      </c>
      <c r="E8" s="124">
        <v>3373487.4569306178</v>
      </c>
      <c r="F8" s="124">
        <v>3506347.7629195279</v>
      </c>
      <c r="G8" s="124">
        <v>3522237.4724520226</v>
      </c>
      <c r="H8" s="124">
        <v>3575266.8796558934</v>
      </c>
      <c r="I8" s="124">
        <v>3644203.8301898777</v>
      </c>
      <c r="J8" s="124">
        <v>3693562.2579470468</v>
      </c>
      <c r="K8" s="124">
        <v>3674133.363351217</v>
      </c>
      <c r="L8" s="124">
        <v>3642547.7105705519</v>
      </c>
      <c r="M8" s="124">
        <v>3727865.2769635385</v>
      </c>
      <c r="N8" s="124">
        <v>3782227.140146771</v>
      </c>
      <c r="O8" s="124">
        <v>3758440.1930854334</v>
      </c>
    </row>
    <row r="9" spans="1:15" ht="33" customHeight="1" thickBot="1" x14ac:dyDescent="0.3">
      <c r="A9" s="8" t="s">
        <v>95</v>
      </c>
      <c r="B9" s="135"/>
      <c r="C9" s="135"/>
      <c r="D9" s="135"/>
      <c r="E9" s="135"/>
      <c r="F9" s="135"/>
      <c r="G9" s="135"/>
      <c r="H9" s="135"/>
      <c r="I9" s="135"/>
      <c r="J9" s="135"/>
      <c r="K9" s="135"/>
      <c r="L9" s="135"/>
      <c r="M9" s="135"/>
      <c r="N9" s="135"/>
      <c r="O9" s="136"/>
    </row>
    <row r="10" spans="1:15" ht="16.5" customHeight="1" thickBot="1" x14ac:dyDescent="0.3">
      <c r="A10" s="34" t="s">
        <v>26</v>
      </c>
      <c r="B10" s="145">
        <v>727081.04359744792</v>
      </c>
      <c r="C10" s="145">
        <v>806486.57347032509</v>
      </c>
      <c r="D10" s="145">
        <v>869495.56798082578</v>
      </c>
      <c r="E10" s="145">
        <v>1000660.8558800247</v>
      </c>
      <c r="F10" s="145">
        <v>1161259.946397068</v>
      </c>
      <c r="G10" s="145">
        <v>1202293.6984744943</v>
      </c>
      <c r="H10" s="145">
        <v>1269051.9366556252</v>
      </c>
      <c r="I10" s="145">
        <v>1350077.9335278058</v>
      </c>
      <c r="J10" s="145">
        <v>1421354.8049815288</v>
      </c>
      <c r="K10" s="145">
        <v>1463830.8172279953</v>
      </c>
      <c r="L10" s="145">
        <v>1494343.5748511122</v>
      </c>
      <c r="M10" s="145">
        <v>1571050.3416940176</v>
      </c>
      <c r="N10" s="145">
        <v>1631169.9133502562</v>
      </c>
      <c r="O10" s="146">
        <v>1665897.806037962</v>
      </c>
    </row>
    <row r="11" spans="1:15" ht="16.5" customHeight="1" thickBot="1" x14ac:dyDescent="0.3">
      <c r="A11" s="35" t="s">
        <v>96</v>
      </c>
      <c r="B11" s="145">
        <v>1934193.2072045973</v>
      </c>
      <c r="C11" s="145">
        <v>1944282.9414979545</v>
      </c>
      <c r="D11" s="145">
        <v>1888431.0907243406</v>
      </c>
      <c r="E11" s="145">
        <v>2372826.601050593</v>
      </c>
      <c r="F11" s="145">
        <v>2345087.81652246</v>
      </c>
      <c r="G11" s="145">
        <v>2319943.7739775283</v>
      </c>
      <c r="H11" s="145">
        <v>2306214.9430002682</v>
      </c>
      <c r="I11" s="145">
        <v>2294125.8966620718</v>
      </c>
      <c r="J11" s="145">
        <v>2272207.452965518</v>
      </c>
      <c r="K11" s="145">
        <v>2210302.5461232215</v>
      </c>
      <c r="L11" s="145">
        <v>2148204.1357194399</v>
      </c>
      <c r="M11" s="145">
        <v>2156814.9352695206</v>
      </c>
      <c r="N11" s="145">
        <v>2151057.2267965148</v>
      </c>
      <c r="O11" s="146">
        <v>2092542.3870474715</v>
      </c>
    </row>
  </sheetData>
  <mergeCells count="4">
    <mergeCell ref="A1:O1"/>
    <mergeCell ref="A2:O2"/>
    <mergeCell ref="A4:O4"/>
    <mergeCell ref="A5:O5"/>
  </mergeCells>
  <printOptions horizontalCentered="1"/>
  <pageMargins left="0.5" right="0.5" top="0.75" bottom="0.75" header="0.5" footer="0.5"/>
  <pageSetup scale="97"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5D13-C602-4330-AF0E-49AFAD52C11E}">
  <dimension ref="A1:P47"/>
  <sheetViews>
    <sheetView topLeftCell="A17" zoomScale="130" zoomScaleNormal="130" workbookViewId="0">
      <selection activeCell="A11" sqref="A11"/>
    </sheetView>
  </sheetViews>
  <sheetFormatPr defaultRowHeight="10" x14ac:dyDescent="0.2"/>
  <cols>
    <col min="1" max="1" width="147.33203125" customWidth="1"/>
  </cols>
  <sheetData>
    <row r="1" spans="1:16" x14ac:dyDescent="0.2">
      <c r="A1" s="147"/>
      <c r="B1" s="45"/>
      <c r="C1" s="45"/>
      <c r="D1" s="45"/>
      <c r="E1" s="45"/>
      <c r="F1" s="45"/>
      <c r="G1" s="45"/>
      <c r="H1" s="45"/>
      <c r="I1" s="45"/>
      <c r="J1" s="45"/>
      <c r="K1" s="45"/>
      <c r="L1" s="45"/>
      <c r="M1" s="45"/>
      <c r="N1" s="45"/>
      <c r="O1" s="45"/>
      <c r="P1" s="45"/>
    </row>
    <row r="2" spans="1:16" ht="14.5" x14ac:dyDescent="0.35">
      <c r="A2" s="148" t="s">
        <v>103</v>
      </c>
      <c r="B2" s="45"/>
      <c r="C2" s="45"/>
      <c r="D2" s="45"/>
      <c r="E2" s="45"/>
      <c r="F2" s="45"/>
      <c r="G2" s="45"/>
      <c r="H2" s="45"/>
      <c r="I2" s="45"/>
      <c r="J2" s="45"/>
      <c r="K2" s="45"/>
      <c r="L2" s="45"/>
      <c r="M2" s="45"/>
      <c r="N2" s="45"/>
      <c r="O2" s="45"/>
      <c r="P2" s="45"/>
    </row>
    <row r="3" spans="1:16" x14ac:dyDescent="0.2">
      <c r="A3" s="147" t="s">
        <v>104</v>
      </c>
      <c r="B3" s="45"/>
      <c r="C3" s="45"/>
      <c r="D3" s="45"/>
      <c r="E3" s="45"/>
      <c r="F3" s="45"/>
      <c r="G3" s="45"/>
      <c r="H3" s="45"/>
      <c r="I3" s="45"/>
      <c r="J3" s="45"/>
      <c r="K3" s="45"/>
      <c r="L3" s="45"/>
      <c r="M3" s="45"/>
      <c r="N3" s="45"/>
      <c r="O3" s="45"/>
      <c r="P3" s="45"/>
    </row>
    <row r="4" spans="1:16" x14ac:dyDescent="0.2">
      <c r="A4" s="147" t="s">
        <v>105</v>
      </c>
      <c r="B4" s="45"/>
      <c r="C4" s="45"/>
      <c r="D4" s="45"/>
      <c r="E4" s="45"/>
      <c r="F4" s="45"/>
      <c r="G4" s="45"/>
      <c r="H4" s="45"/>
      <c r="I4" s="45"/>
      <c r="J4" s="45"/>
      <c r="K4" s="45"/>
      <c r="L4" s="45"/>
      <c r="M4" s="45"/>
      <c r="N4" s="45"/>
      <c r="O4" s="45"/>
      <c r="P4" s="45"/>
    </row>
    <row r="5" spans="1:16" x14ac:dyDescent="0.2">
      <c r="A5" s="147" t="s">
        <v>106</v>
      </c>
      <c r="B5" s="45"/>
      <c r="C5" s="45"/>
      <c r="D5" s="45"/>
      <c r="E5" s="45"/>
      <c r="F5" s="45"/>
      <c r="G5" s="45"/>
      <c r="H5" s="45"/>
      <c r="I5" s="45"/>
      <c r="J5" s="45"/>
      <c r="K5" s="45"/>
      <c r="L5" s="45"/>
      <c r="M5" s="45"/>
      <c r="N5" s="45"/>
      <c r="O5" s="45"/>
      <c r="P5" s="45"/>
    </row>
    <row r="6" spans="1:16" ht="14.5" x14ac:dyDescent="0.35">
      <c r="A6" s="192" t="s">
        <v>107</v>
      </c>
      <c r="B6" s="192"/>
      <c r="C6" s="192"/>
      <c r="D6" s="192"/>
      <c r="E6" s="192"/>
      <c r="F6" s="192"/>
      <c r="G6" s="192"/>
      <c r="H6" s="192"/>
      <c r="I6" s="192"/>
      <c r="J6" s="192"/>
      <c r="K6" s="192"/>
      <c r="L6" s="192"/>
      <c r="M6" s="192"/>
      <c r="N6" s="192"/>
      <c r="O6" s="192"/>
      <c r="P6" s="192"/>
    </row>
    <row r="7" spans="1:16" ht="14.5" x14ac:dyDescent="0.35">
      <c r="A7" s="150" t="s">
        <v>108</v>
      </c>
      <c r="B7" s="149"/>
      <c r="C7" s="149"/>
      <c r="D7" s="149"/>
      <c r="E7" s="149"/>
      <c r="F7" s="149"/>
      <c r="G7" s="149"/>
      <c r="H7" s="149"/>
      <c r="I7" s="149"/>
      <c r="J7" s="149"/>
      <c r="K7" s="149"/>
      <c r="L7" s="149"/>
      <c r="M7" s="149"/>
      <c r="N7" s="149"/>
      <c r="O7" s="149"/>
      <c r="P7" s="149"/>
    </row>
    <row r="8" spans="1:16" x14ac:dyDescent="0.2">
      <c r="A8" s="150" t="s">
        <v>109</v>
      </c>
      <c r="B8" s="151"/>
      <c r="C8" s="151"/>
      <c r="D8" s="151"/>
      <c r="E8" s="151"/>
      <c r="F8" s="151"/>
      <c r="G8" s="151"/>
      <c r="H8" s="151"/>
      <c r="I8" s="151"/>
      <c r="J8" s="151"/>
      <c r="K8" s="151"/>
      <c r="L8" s="151"/>
      <c r="M8" s="151"/>
      <c r="N8" s="151"/>
      <c r="O8" s="151"/>
      <c r="P8" s="151"/>
    </row>
    <row r="9" spans="1:16" x14ac:dyDescent="0.2">
      <c r="A9" s="150" t="s">
        <v>110</v>
      </c>
      <c r="B9" s="151"/>
      <c r="C9" s="151"/>
      <c r="D9" s="151"/>
      <c r="E9" s="151"/>
      <c r="F9" s="151"/>
      <c r="G9" s="151"/>
      <c r="H9" s="151"/>
      <c r="I9" s="151"/>
      <c r="J9" s="151"/>
      <c r="K9" s="151"/>
      <c r="L9" s="151"/>
      <c r="M9" s="151"/>
      <c r="N9" s="151"/>
      <c r="O9" s="151"/>
      <c r="P9" s="151"/>
    </row>
    <row r="10" spans="1:16" x14ac:dyDescent="0.2">
      <c r="A10" s="152" t="s">
        <v>111</v>
      </c>
      <c r="B10" s="151"/>
      <c r="C10" s="151"/>
      <c r="D10" s="151"/>
      <c r="E10" s="151"/>
      <c r="F10" s="151"/>
      <c r="G10" s="151"/>
      <c r="H10" s="151"/>
      <c r="I10" s="151"/>
      <c r="J10" s="151"/>
      <c r="K10" s="151"/>
      <c r="L10" s="151"/>
      <c r="M10" s="151"/>
      <c r="N10" s="151"/>
      <c r="O10" s="151"/>
      <c r="P10" s="151"/>
    </row>
    <row r="11" spans="1:16" x14ac:dyDescent="0.2">
      <c r="A11" s="147" t="s">
        <v>112</v>
      </c>
      <c r="B11" s="151"/>
      <c r="C11" s="153"/>
      <c r="D11" s="153"/>
      <c r="E11" s="153"/>
      <c r="F11" s="153"/>
      <c r="G11" s="153"/>
      <c r="H11" s="153"/>
      <c r="I11" s="153"/>
      <c r="J11" s="153"/>
      <c r="K11" s="153"/>
      <c r="L11" s="153"/>
      <c r="M11" s="153"/>
      <c r="N11" s="153"/>
      <c r="O11" s="153"/>
      <c r="P11" s="153"/>
    </row>
    <row r="12" spans="1:16" x14ac:dyDescent="0.2">
      <c r="A12" s="147" t="s">
        <v>113</v>
      </c>
      <c r="B12" s="151"/>
      <c r="C12" s="153"/>
      <c r="D12" s="153"/>
      <c r="E12" s="153"/>
      <c r="F12" s="153"/>
      <c r="G12" s="153"/>
      <c r="H12" s="153"/>
      <c r="I12" s="153"/>
      <c r="J12" s="153"/>
      <c r="K12" s="153"/>
      <c r="L12" s="153"/>
      <c r="M12" s="153"/>
      <c r="N12" s="153"/>
      <c r="O12" s="153"/>
      <c r="P12" s="153"/>
    </row>
    <row r="13" spans="1:16" x14ac:dyDescent="0.2">
      <c r="A13" s="150" t="s">
        <v>114</v>
      </c>
      <c r="B13" s="151"/>
      <c r="C13" s="151"/>
      <c r="D13" s="151"/>
      <c r="E13" s="151"/>
      <c r="F13" s="151"/>
      <c r="G13" s="151"/>
      <c r="H13" s="151"/>
      <c r="I13" s="151"/>
      <c r="J13" s="151"/>
      <c r="K13" s="151"/>
      <c r="L13" s="151"/>
      <c r="M13" s="151"/>
      <c r="N13" s="151"/>
      <c r="O13" s="151"/>
      <c r="P13" s="151"/>
    </row>
    <row r="14" spans="1:16" x14ac:dyDescent="0.2">
      <c r="A14" s="150" t="s">
        <v>115</v>
      </c>
      <c r="B14" s="151"/>
      <c r="C14" s="151"/>
      <c r="D14" s="151"/>
      <c r="E14" s="151"/>
      <c r="F14" s="151"/>
      <c r="G14" s="151"/>
      <c r="H14" s="151"/>
      <c r="I14" s="151"/>
      <c r="J14" s="151"/>
      <c r="K14" s="151"/>
      <c r="L14" s="151"/>
      <c r="M14" s="151"/>
      <c r="N14" s="151"/>
      <c r="O14" s="151"/>
      <c r="P14" s="151"/>
    </row>
    <row r="15" spans="1:16" x14ac:dyDescent="0.2">
      <c r="A15" s="147" t="s">
        <v>116</v>
      </c>
      <c r="B15" s="151"/>
      <c r="C15" s="151"/>
      <c r="D15" s="151"/>
      <c r="E15" s="151"/>
      <c r="F15" s="151"/>
      <c r="G15" s="151"/>
      <c r="H15" s="151"/>
      <c r="I15" s="151"/>
      <c r="J15" s="151"/>
      <c r="K15" s="151"/>
      <c r="L15" s="151"/>
      <c r="M15" s="151"/>
      <c r="N15" s="151"/>
      <c r="O15" s="151"/>
      <c r="P15" s="151"/>
    </row>
    <row r="16" spans="1:16" ht="12.5" x14ac:dyDescent="0.25">
      <c r="A16" s="147" t="s">
        <v>117</v>
      </c>
      <c r="B16" s="151"/>
      <c r="C16" s="153"/>
      <c r="D16" s="154"/>
      <c r="E16" s="154"/>
      <c r="F16" s="154"/>
      <c r="G16" s="154"/>
      <c r="H16" s="154"/>
      <c r="I16" s="154"/>
      <c r="J16" s="154"/>
      <c r="K16" s="154"/>
      <c r="L16" s="154"/>
      <c r="M16" s="154"/>
      <c r="N16" s="154"/>
      <c r="O16" s="154"/>
      <c r="P16" s="154"/>
    </row>
    <row r="17" spans="1:16" ht="12.5" x14ac:dyDescent="0.25">
      <c r="A17" s="147" t="s">
        <v>118</v>
      </c>
      <c r="B17" s="151"/>
      <c r="C17" s="153"/>
      <c r="D17" s="154"/>
      <c r="E17" s="154"/>
      <c r="F17" s="154"/>
      <c r="G17" s="154"/>
      <c r="H17" s="154"/>
      <c r="I17" s="154"/>
      <c r="J17" s="154"/>
      <c r="K17" s="154"/>
      <c r="L17" s="154"/>
      <c r="M17" s="154"/>
      <c r="N17" s="154"/>
      <c r="O17" s="154"/>
      <c r="P17" s="154"/>
    </row>
    <row r="18" spans="1:16" ht="12.5" x14ac:dyDescent="0.25">
      <c r="A18" s="147" t="s">
        <v>148</v>
      </c>
      <c r="B18" s="151"/>
      <c r="C18" s="153"/>
      <c r="D18" s="154"/>
      <c r="E18" s="154"/>
      <c r="F18" s="154"/>
      <c r="G18" s="154"/>
      <c r="H18" s="154"/>
      <c r="I18" s="154"/>
      <c r="J18" s="154"/>
      <c r="K18" s="154"/>
      <c r="L18" s="154"/>
      <c r="M18" s="154"/>
      <c r="N18" s="154"/>
      <c r="O18" s="154"/>
      <c r="P18" s="154"/>
    </row>
    <row r="19" spans="1:16" ht="12.5" x14ac:dyDescent="0.25">
      <c r="A19" s="157" t="s">
        <v>149</v>
      </c>
      <c r="B19" s="151"/>
      <c r="C19" s="153"/>
      <c r="D19" s="154"/>
      <c r="E19" s="154"/>
      <c r="F19" s="154"/>
      <c r="G19" s="154"/>
      <c r="H19" s="154"/>
      <c r="I19" s="154"/>
      <c r="J19" s="154"/>
      <c r="K19" s="154"/>
      <c r="L19" s="154"/>
      <c r="M19" s="154"/>
      <c r="N19" s="154"/>
      <c r="O19" s="154"/>
      <c r="P19" s="154"/>
    </row>
    <row r="20" spans="1:16" ht="12.5" x14ac:dyDescent="0.25">
      <c r="A20" s="147" t="s">
        <v>119</v>
      </c>
      <c r="B20" s="151"/>
      <c r="C20" s="153"/>
      <c r="D20" s="154"/>
      <c r="E20" s="154"/>
      <c r="F20" s="154"/>
      <c r="G20" s="154"/>
      <c r="H20" s="154"/>
      <c r="I20" s="154"/>
      <c r="J20" s="154"/>
      <c r="K20" s="154"/>
      <c r="L20" s="154"/>
      <c r="M20" s="154"/>
      <c r="N20" s="154"/>
      <c r="O20" s="154"/>
      <c r="P20" s="154"/>
    </row>
    <row r="21" spans="1:16" ht="12.5" x14ac:dyDescent="0.25">
      <c r="A21" s="147" t="s">
        <v>120</v>
      </c>
      <c r="B21" s="151"/>
      <c r="C21" s="153"/>
      <c r="D21" s="154"/>
      <c r="E21" s="154"/>
      <c r="F21" s="154"/>
      <c r="G21" s="154"/>
      <c r="H21" s="154"/>
      <c r="I21" s="154"/>
      <c r="J21" s="154"/>
      <c r="K21" s="154"/>
      <c r="L21" s="154"/>
      <c r="M21" s="154"/>
      <c r="N21" s="154"/>
      <c r="O21" s="154"/>
      <c r="P21" s="154"/>
    </row>
    <row r="22" spans="1:16" ht="12.5" x14ac:dyDescent="0.25">
      <c r="A22" s="147" t="s">
        <v>121</v>
      </c>
      <c r="B22" s="151"/>
      <c r="C22" s="153"/>
      <c r="D22" s="154"/>
      <c r="E22" s="154"/>
      <c r="F22" s="154"/>
      <c r="G22" s="154"/>
      <c r="H22" s="154"/>
      <c r="I22" s="154"/>
      <c r="J22" s="154"/>
      <c r="K22" s="154"/>
      <c r="L22" s="154"/>
      <c r="M22" s="154"/>
      <c r="N22" s="154"/>
      <c r="O22" s="154"/>
      <c r="P22" s="154"/>
    </row>
    <row r="23" spans="1:16" ht="20.5" x14ac:dyDescent="0.25">
      <c r="A23" s="147" t="s">
        <v>122</v>
      </c>
      <c r="B23" s="153"/>
      <c r="C23" s="153"/>
      <c r="D23" s="154"/>
      <c r="E23" s="154"/>
      <c r="F23" s="154"/>
      <c r="G23" s="154"/>
      <c r="H23" s="154"/>
      <c r="I23" s="154"/>
      <c r="J23" s="154"/>
      <c r="K23" s="154"/>
      <c r="L23" s="154"/>
      <c r="M23" s="154"/>
      <c r="N23" s="154"/>
      <c r="O23" s="154"/>
      <c r="P23" s="154"/>
    </row>
    <row r="24" spans="1:16" ht="70.5" x14ac:dyDescent="0.25">
      <c r="A24" s="147" t="s">
        <v>123</v>
      </c>
      <c r="B24" s="153"/>
      <c r="C24" s="153"/>
      <c r="D24" s="154"/>
      <c r="E24" s="154"/>
      <c r="F24" s="154"/>
      <c r="G24" s="154"/>
      <c r="H24" s="154"/>
      <c r="I24" s="154"/>
      <c r="J24" s="154"/>
      <c r="K24" s="154"/>
      <c r="L24" s="154"/>
      <c r="M24" s="154"/>
      <c r="N24" s="154"/>
      <c r="O24" s="154"/>
      <c r="P24" s="154"/>
    </row>
    <row r="25" spans="1:16" x14ac:dyDescent="0.2">
      <c r="A25" s="155" t="s">
        <v>124</v>
      </c>
      <c r="B25" s="45"/>
      <c r="C25" s="45"/>
      <c r="D25" s="45"/>
      <c r="E25" s="45"/>
      <c r="F25" s="45"/>
      <c r="G25" s="45"/>
      <c r="H25" s="45"/>
      <c r="I25" s="45"/>
      <c r="J25" s="45"/>
      <c r="K25" s="45"/>
      <c r="L25" s="45"/>
      <c r="M25" s="45"/>
      <c r="N25" s="45"/>
      <c r="O25" s="45"/>
      <c r="P25" s="45"/>
    </row>
    <row r="26" spans="1:16" x14ac:dyDescent="0.2">
      <c r="A26" s="155" t="s">
        <v>125</v>
      </c>
      <c r="B26" s="45"/>
      <c r="C26" s="45"/>
      <c r="D26" s="45"/>
      <c r="E26" s="45"/>
      <c r="F26" s="45"/>
      <c r="G26" s="45"/>
      <c r="H26" s="45"/>
      <c r="I26" s="45"/>
      <c r="J26" s="45"/>
      <c r="K26" s="45"/>
      <c r="L26" s="45"/>
      <c r="M26" s="45"/>
      <c r="N26" s="45"/>
      <c r="O26" s="45"/>
      <c r="P26" s="45"/>
    </row>
    <row r="27" spans="1:16" x14ac:dyDescent="0.2">
      <c r="A27" s="155" t="s">
        <v>126</v>
      </c>
      <c r="B27" s="45"/>
      <c r="C27" s="45"/>
      <c r="D27" s="45"/>
      <c r="E27" s="45"/>
      <c r="F27" s="45"/>
      <c r="G27" s="45"/>
      <c r="H27" s="45"/>
      <c r="I27" s="45"/>
      <c r="J27" s="45"/>
      <c r="K27" s="45"/>
      <c r="L27" s="45"/>
      <c r="M27" s="45"/>
      <c r="N27" s="45"/>
      <c r="O27" s="45"/>
      <c r="P27" s="45"/>
    </row>
    <row r="28" spans="1:16" x14ac:dyDescent="0.2">
      <c r="A28" s="150" t="s">
        <v>127</v>
      </c>
      <c r="B28" s="45"/>
      <c r="C28" s="45"/>
      <c r="D28" s="45"/>
      <c r="E28" s="45"/>
      <c r="F28" s="45"/>
      <c r="G28" s="45"/>
      <c r="H28" s="45"/>
      <c r="I28" s="45"/>
      <c r="J28" s="45"/>
      <c r="K28" s="45"/>
      <c r="L28" s="45"/>
      <c r="M28" s="45"/>
      <c r="N28" s="45"/>
      <c r="O28" s="45"/>
      <c r="P28" s="45"/>
    </row>
    <row r="29" spans="1:16" x14ac:dyDescent="0.2">
      <c r="A29" s="150" t="s">
        <v>128</v>
      </c>
      <c r="B29" s="45"/>
      <c r="C29" s="45"/>
      <c r="D29" s="45"/>
      <c r="E29" s="45"/>
      <c r="F29" s="45"/>
      <c r="G29" s="45"/>
      <c r="H29" s="45"/>
      <c r="I29" s="45"/>
      <c r="J29" s="45"/>
      <c r="K29" s="45"/>
      <c r="L29" s="45"/>
      <c r="M29" s="45"/>
      <c r="N29" s="45"/>
      <c r="O29" s="45"/>
      <c r="P29" s="45"/>
    </row>
    <row r="30" spans="1:16" ht="20" x14ac:dyDescent="0.2">
      <c r="A30" s="150" t="s">
        <v>129</v>
      </c>
      <c r="B30" s="45"/>
      <c r="C30" s="45"/>
      <c r="D30" s="45"/>
      <c r="E30" s="45"/>
      <c r="F30" s="45"/>
      <c r="G30" s="45"/>
      <c r="H30" s="45"/>
      <c r="I30" s="45"/>
      <c r="J30" s="45"/>
      <c r="K30" s="45"/>
      <c r="L30" s="45"/>
      <c r="M30" s="45"/>
      <c r="N30" s="45"/>
      <c r="O30" s="45"/>
      <c r="P30" s="45"/>
    </row>
    <row r="31" spans="1:16" ht="30" x14ac:dyDescent="0.2">
      <c r="A31" s="155" t="s">
        <v>130</v>
      </c>
      <c r="B31" s="45"/>
      <c r="C31" s="45"/>
      <c r="D31" s="45"/>
      <c r="E31" s="45"/>
      <c r="F31" s="45"/>
      <c r="G31" s="45"/>
      <c r="H31" s="45"/>
      <c r="I31" s="45"/>
      <c r="J31" s="45"/>
      <c r="K31" s="45"/>
      <c r="L31" s="45"/>
      <c r="M31" s="45"/>
      <c r="N31" s="45"/>
      <c r="O31" s="45"/>
      <c r="P31" s="45"/>
    </row>
    <row r="32" spans="1:16" x14ac:dyDescent="0.2">
      <c r="A32" s="155" t="s">
        <v>131</v>
      </c>
      <c r="B32" s="45"/>
      <c r="C32" s="45"/>
      <c r="D32" s="45"/>
      <c r="E32" s="45"/>
      <c r="F32" s="45"/>
      <c r="G32" s="45"/>
      <c r="H32" s="45"/>
      <c r="I32" s="45"/>
      <c r="J32" s="45"/>
      <c r="K32" s="45"/>
      <c r="L32" s="45"/>
      <c r="M32" s="45"/>
      <c r="N32" s="45"/>
      <c r="O32" s="45"/>
      <c r="P32" s="45"/>
    </row>
    <row r="33" spans="1:16" x14ac:dyDescent="0.2">
      <c r="A33" s="155" t="s">
        <v>132</v>
      </c>
      <c r="B33" s="45"/>
      <c r="C33" s="45"/>
      <c r="D33" s="45"/>
      <c r="E33" s="45"/>
      <c r="F33" s="45"/>
      <c r="G33" s="45"/>
      <c r="H33" s="45"/>
      <c r="I33" s="45"/>
      <c r="J33" s="45"/>
      <c r="K33" s="45"/>
      <c r="L33" s="45"/>
      <c r="M33" s="45"/>
      <c r="N33" s="45"/>
      <c r="O33" s="45"/>
      <c r="P33" s="45"/>
    </row>
    <row r="34" spans="1:16" x14ac:dyDescent="0.2">
      <c r="A34" s="155" t="s">
        <v>133</v>
      </c>
      <c r="B34" s="45"/>
      <c r="C34" s="45"/>
      <c r="D34" s="45"/>
      <c r="E34" s="45"/>
      <c r="F34" s="45"/>
      <c r="G34" s="45"/>
      <c r="H34" s="45"/>
      <c r="I34" s="45"/>
      <c r="J34" s="45"/>
      <c r="K34" s="45"/>
      <c r="L34" s="45"/>
      <c r="M34" s="45"/>
      <c r="N34" s="45"/>
      <c r="O34" s="45"/>
      <c r="P34" s="45"/>
    </row>
    <row r="35" spans="1:16" x14ac:dyDescent="0.2">
      <c r="A35" s="155" t="s">
        <v>134</v>
      </c>
      <c r="B35" s="45"/>
      <c r="C35" s="45"/>
      <c r="D35" s="45"/>
      <c r="E35" s="45"/>
      <c r="F35" s="45"/>
      <c r="G35" s="45"/>
      <c r="H35" s="45"/>
      <c r="I35" s="45"/>
      <c r="J35" s="45"/>
      <c r="K35" s="45"/>
      <c r="L35" s="45"/>
      <c r="M35" s="45"/>
      <c r="N35" s="45"/>
      <c r="O35" s="45"/>
      <c r="P35" s="45"/>
    </row>
    <row r="36" spans="1:16" x14ac:dyDescent="0.2">
      <c r="A36" s="155" t="s">
        <v>135</v>
      </c>
      <c r="B36" s="45"/>
      <c r="C36" s="45"/>
      <c r="D36" s="45"/>
      <c r="E36" s="45"/>
      <c r="F36" s="45"/>
      <c r="G36" s="45"/>
      <c r="H36" s="45"/>
      <c r="I36" s="45"/>
      <c r="J36" s="45"/>
      <c r="K36" s="45"/>
      <c r="L36" s="45"/>
      <c r="M36" s="45"/>
      <c r="N36" s="45"/>
      <c r="O36" s="45"/>
      <c r="P36" s="45"/>
    </row>
    <row r="37" spans="1:16" x14ac:dyDescent="0.2">
      <c r="A37" s="155" t="s">
        <v>136</v>
      </c>
      <c r="B37" s="45"/>
      <c r="C37" s="45"/>
      <c r="D37" s="45"/>
      <c r="E37" s="45"/>
      <c r="F37" s="45"/>
      <c r="G37" s="45"/>
      <c r="H37" s="45"/>
      <c r="I37" s="45"/>
      <c r="J37" s="45"/>
      <c r="K37" s="45"/>
      <c r="L37" s="45"/>
      <c r="M37" s="45"/>
      <c r="N37" s="45"/>
      <c r="O37" s="45"/>
      <c r="P37" s="45"/>
    </row>
    <row r="38" spans="1:16" ht="20" x14ac:dyDescent="0.2">
      <c r="A38" s="156" t="s">
        <v>137</v>
      </c>
      <c r="B38" s="45"/>
      <c r="C38" s="45"/>
      <c r="D38" s="45"/>
      <c r="E38" s="45"/>
      <c r="F38" s="45"/>
      <c r="G38" s="45"/>
      <c r="H38" s="45"/>
      <c r="I38" s="45"/>
      <c r="J38" s="45"/>
      <c r="K38" s="45"/>
      <c r="L38" s="45"/>
      <c r="M38" s="45"/>
      <c r="N38" s="45"/>
      <c r="O38" s="45"/>
      <c r="P38" s="45"/>
    </row>
    <row r="39" spans="1:16" x14ac:dyDescent="0.2">
      <c r="A39" s="156" t="s">
        <v>138</v>
      </c>
      <c r="B39" s="45"/>
      <c r="C39" s="45"/>
      <c r="D39" s="45"/>
      <c r="E39" s="45"/>
      <c r="F39" s="45"/>
      <c r="G39" s="45"/>
      <c r="H39" s="45"/>
      <c r="I39" s="45"/>
      <c r="J39" s="45"/>
      <c r="K39" s="45"/>
      <c r="L39" s="45"/>
      <c r="M39" s="45"/>
      <c r="N39" s="45"/>
      <c r="O39" s="45"/>
      <c r="P39" s="45"/>
    </row>
    <row r="40" spans="1:16" x14ac:dyDescent="0.2">
      <c r="A40" s="156" t="s">
        <v>139</v>
      </c>
      <c r="B40" s="45"/>
      <c r="C40" s="45"/>
      <c r="D40" s="45"/>
      <c r="E40" s="45"/>
      <c r="F40" s="45"/>
      <c r="G40" s="45"/>
      <c r="H40" s="45"/>
      <c r="I40" s="45"/>
      <c r="J40" s="45"/>
      <c r="K40" s="45"/>
      <c r="L40" s="45"/>
      <c r="M40" s="45"/>
      <c r="N40" s="45"/>
      <c r="O40" s="45"/>
      <c r="P40" s="45"/>
    </row>
    <row r="41" spans="1:16" x14ac:dyDescent="0.2">
      <c r="A41" s="156" t="s">
        <v>140</v>
      </c>
      <c r="B41" s="45"/>
      <c r="C41" s="45"/>
      <c r="D41" s="45"/>
      <c r="E41" s="45"/>
      <c r="F41" s="45"/>
      <c r="G41" s="45"/>
      <c r="H41" s="45"/>
      <c r="I41" s="45"/>
      <c r="J41" s="45"/>
      <c r="K41" s="45"/>
      <c r="L41" s="45"/>
      <c r="M41" s="45"/>
      <c r="N41" s="45"/>
      <c r="O41" s="45"/>
      <c r="P41" s="45"/>
    </row>
    <row r="42" spans="1:16" ht="20" x14ac:dyDescent="0.2">
      <c r="A42" s="156" t="s">
        <v>141</v>
      </c>
      <c r="B42" s="45"/>
      <c r="C42" s="45"/>
      <c r="D42" s="45"/>
      <c r="E42" s="45"/>
      <c r="F42" s="45"/>
      <c r="G42" s="45"/>
      <c r="H42" s="45"/>
      <c r="I42" s="45"/>
      <c r="J42" s="45"/>
      <c r="K42" s="45"/>
      <c r="L42" s="45"/>
      <c r="M42" s="45"/>
      <c r="N42" s="45"/>
      <c r="O42" s="45"/>
      <c r="P42" s="45"/>
    </row>
    <row r="43" spans="1:16" ht="114.75" customHeight="1" x14ac:dyDescent="0.2">
      <c r="A43" s="156" t="s">
        <v>142</v>
      </c>
      <c r="B43" s="45"/>
      <c r="C43" s="45"/>
      <c r="D43" s="45"/>
      <c r="E43" s="45"/>
      <c r="F43" s="45"/>
      <c r="G43" s="45"/>
      <c r="H43" s="45"/>
      <c r="I43" s="45"/>
      <c r="J43" s="45"/>
      <c r="K43" s="45"/>
      <c r="L43" s="45"/>
      <c r="M43" s="45"/>
      <c r="N43" s="45"/>
      <c r="O43" s="45"/>
      <c r="P43" s="45"/>
    </row>
    <row r="44" spans="1:16" ht="20" x14ac:dyDescent="0.2">
      <c r="A44" s="156" t="s">
        <v>143</v>
      </c>
      <c r="B44" s="45"/>
      <c r="C44" s="45"/>
      <c r="D44" s="45"/>
      <c r="E44" s="45"/>
      <c r="F44" s="45"/>
      <c r="G44" s="45"/>
      <c r="H44" s="45"/>
      <c r="I44" s="45"/>
      <c r="J44" s="45"/>
      <c r="K44" s="45"/>
      <c r="L44" s="45"/>
      <c r="M44" s="45"/>
      <c r="N44" s="45"/>
      <c r="O44" s="45"/>
      <c r="P44" s="45"/>
    </row>
    <row r="45" spans="1:16" x14ac:dyDescent="0.2">
      <c r="A45" s="147" t="s">
        <v>144</v>
      </c>
      <c r="B45" s="153"/>
      <c r="C45" s="153"/>
      <c r="D45" s="153"/>
      <c r="E45" s="153"/>
      <c r="F45" s="153"/>
      <c r="G45" s="153"/>
      <c r="H45" s="153"/>
      <c r="I45" s="153"/>
      <c r="J45" s="153"/>
      <c r="K45" s="153"/>
      <c r="L45" s="153"/>
      <c r="M45" s="153"/>
      <c r="N45" s="153"/>
      <c r="O45" s="153"/>
      <c r="P45" s="153"/>
    </row>
    <row r="46" spans="1:16" x14ac:dyDescent="0.2">
      <c r="A46" s="157" t="s">
        <v>147</v>
      </c>
      <c r="B46" s="153"/>
      <c r="C46" s="153"/>
      <c r="D46" s="153"/>
      <c r="E46" s="153"/>
      <c r="F46" s="153"/>
      <c r="G46" s="153"/>
      <c r="H46" s="153"/>
      <c r="I46" s="153"/>
      <c r="J46" s="153"/>
      <c r="K46" s="153"/>
      <c r="L46" s="153"/>
      <c r="M46" s="153"/>
      <c r="N46" s="153"/>
      <c r="O46" s="153"/>
      <c r="P46" s="153"/>
    </row>
    <row r="47" spans="1:16" x14ac:dyDescent="0.2">
      <c r="A47" s="155" t="s">
        <v>145</v>
      </c>
      <c r="B47" s="45"/>
      <c r="C47" s="45"/>
      <c r="D47" s="45"/>
      <c r="E47" s="45"/>
      <c r="F47" s="45"/>
      <c r="G47" s="45"/>
      <c r="H47" s="45"/>
      <c r="I47" s="45"/>
      <c r="J47" s="45"/>
      <c r="K47" s="45"/>
      <c r="L47" s="45"/>
      <c r="M47" s="45"/>
      <c r="N47" s="45"/>
      <c r="O47" s="45"/>
      <c r="P47" s="45"/>
    </row>
  </sheetData>
  <mergeCells count="1">
    <mergeCell ref="A6:P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b48fdc7f-dc23-401c-bca3-7951ccf91bbf" xsi:nil="true"/>
    <lcf76f155ced4ddcb4097134ff3c332f xmlns="373e169e-1fa4-4c40-ba23-a769fdd8a15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43BD31596D46F4FBE23A3BABF0C0027" ma:contentTypeVersion="16" ma:contentTypeDescription="Create a new document." ma:contentTypeScope="" ma:versionID="d24e6c21103274b2ac2789f00c07bb4f">
  <xsd:schema xmlns:xsd="http://www.w3.org/2001/XMLSchema" xmlns:xs="http://www.w3.org/2001/XMLSchema" xmlns:p="http://schemas.microsoft.com/office/2006/metadata/properties" xmlns:ns2="373e169e-1fa4-4c40-ba23-a769fdd8a158" xmlns:ns3="b48fdc7f-dc23-401c-bca3-7951ccf91bbf" targetNamespace="http://schemas.microsoft.com/office/2006/metadata/properties" ma:root="true" ma:fieldsID="f64967f82de59bd8194020a751604c72" ns2:_="" ns3:_="">
    <xsd:import namespace="373e169e-1fa4-4c40-ba23-a769fdd8a158"/>
    <xsd:import namespace="b48fdc7f-dc23-401c-bca3-7951ccf91b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3e169e-1fa4-4c40-ba23-a769fdd8a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fdc7f-dc23-401c-bca3-7951ccf91bb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9ccca6c-67fb-4ab4-bfc6-168685d87d84}" ma:internalName="TaxCatchAll" ma:showField="CatchAllData" ma:web="b48fdc7f-dc23-401c-bca3-7951ccf91b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D6B79A-526F-48F0-AD78-1FFBB0E7C01B}">
  <ds:schemaRefs>
    <ds:schemaRef ds:uri="http://purl.org/dc/dcmitype/"/>
    <ds:schemaRef ds:uri="http://schemas.microsoft.com/office/2006/metadata/properties"/>
    <ds:schemaRef ds:uri="http://purl.org/dc/elements/1.1/"/>
    <ds:schemaRef ds:uri="b48fdc7f-dc23-401c-bca3-7951ccf91bbf"/>
    <ds:schemaRef ds:uri="http://schemas.openxmlformats.org/package/2006/metadata/core-properties"/>
    <ds:schemaRef ds:uri="http://schemas.microsoft.com/office/2006/documentManagement/types"/>
    <ds:schemaRef ds:uri="http://schemas.microsoft.com/office/infopath/2007/PartnerControls"/>
    <ds:schemaRef ds:uri="373e169e-1fa4-4c40-ba23-a769fdd8a158"/>
    <ds:schemaRef ds:uri="http://www.w3.org/XML/1998/namespace"/>
    <ds:schemaRef ds:uri="http://purl.org/dc/terms/"/>
  </ds:schemaRefs>
</ds:datastoreItem>
</file>

<file path=customXml/itemProps4.xml><?xml version="1.0" encoding="utf-8"?>
<ds:datastoreItem xmlns:ds="http://schemas.openxmlformats.org/officeDocument/2006/customXml" ds:itemID="{C2925788-47CC-4541-BD86-9674A2AB8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3e169e-1fa4-4c40-ba23-a769fdd8a158"/>
    <ds:schemaRef ds:uri="b48fdc7f-dc23-401c-bca3-7951ccf91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Cover</vt:lpstr>
      <vt:lpstr>FormsList&amp;FilerInfo</vt:lpstr>
      <vt:lpstr>Form 8.1a (IOU)</vt:lpstr>
      <vt:lpstr>Form 8.1b (Bundled)</vt:lpstr>
      <vt:lpstr>Form 8.1b (Departed Load)</vt:lpstr>
      <vt:lpstr>Notes</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Taheri, Sarah M</cp:lastModifiedBy>
  <cp:revision/>
  <dcterms:created xsi:type="dcterms:W3CDTF">2004-04-26T18:12:37Z</dcterms:created>
  <dcterms:modified xsi:type="dcterms:W3CDTF">2025-07-14T21:54:03Z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0x010100843BD31596D46F4FBE23A3BABF0C0027</vt:lpwstr>
  </property>
  <property fmtid="{D5CDD505-2E9C-101B-9397-08002B2CF9AE}" pid="14" name="MediaServiceImageTags">
    <vt:lpwstr/>
  </property>
</Properties>
</file>