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showInkAnnotation="0" codeName="ThisWorkbook" hidePivotFieldList="1" defaultThemeVersion="124226"/>
  <mc:AlternateContent xmlns:mc="http://schemas.openxmlformats.org/markup-compatibility/2006">
    <mc:Choice Requires="x15">
      <x15ac:absPath xmlns:x15ac="http://schemas.microsoft.com/office/spreadsheetml/2010/11/ac" url="https://edisonintl-my.sharepoint.com/personal/jennifer_pezda_sce_com/Documents/Documents/CEC/2025 IEPR/"/>
    </mc:Choice>
  </mc:AlternateContent>
  <xr:revisionPtr revIDLastSave="485" documentId="8_{40CDB411-B283-4696-8427-8A699297ADB3}" xr6:coauthVersionLast="47" xr6:coauthVersionMax="47" xr10:uidLastSave="{5BACA30F-680C-4E0D-B5D4-7C13653AA4FA}"/>
  <bookViews>
    <workbookView xWindow="28680" yWindow="-120" windowWidth="29040" windowHeight="15840" tabRatio="838" firstSheet="1" activeTab="2" xr2:uid="{00000000-000D-0000-FFFF-FFFF00000000}"/>
  </bookViews>
  <sheets>
    <sheet name="Cover" sheetId="1" r:id="rId1"/>
    <sheet name="FormsList&amp;FilerInfo" sheetId="2" r:id="rId2"/>
    <sheet name="Form 8.1a (IOU)" sheetId="46" r:id="rId3"/>
    <sheet name="Form 8.1b (Bundled)" sheetId="38" r:id="rId4"/>
    <sheet name="Form 8.1b (Departed Load)" sheetId="47" r:id="rId5"/>
  </sheets>
  <externalReferences>
    <externalReference r:id="rId6"/>
    <externalReference r:id="rId7"/>
    <externalReference r:id="rId8"/>
  </externalReferences>
  <definedNames>
    <definedName name="_Order1" hidden="1">255</definedName>
    <definedName name="_Order2" hidden="1">255</definedName>
    <definedName name="ComName" localSheetId="2">'[1]FormList&amp;FilerInfo'!$B$2</definedName>
    <definedName name="ComName" localSheetId="3">'[1]FormList&amp;FilerInfo'!$B$2</definedName>
    <definedName name="ComName" localSheetId="4">'[1]FormList&amp;FilerInfo'!$B$2</definedName>
    <definedName name="ComName">'[2]FormList&amp;FilerInfo'!$B$2</definedName>
    <definedName name="CoName" localSheetId="2">'[3]FormsList&amp;FilerInfo'!$B$2</definedName>
    <definedName name="CoName" localSheetId="3">'[3]FormsList&amp;FilerInfo'!$B$2</definedName>
    <definedName name="CoName" localSheetId="4">'[3]FormsList&amp;FilerInfo'!$B$2</definedName>
    <definedName name="CoName">'FormsList&amp;FilerInfo'!$B$2</definedName>
    <definedName name="filedate">'FormsList&amp;FilerInfo'!$B$3</definedName>
    <definedName name="_xlnm.Print_Area" localSheetId="0">Cover!$A$1:$B$21</definedName>
    <definedName name="_xlnm.Print_Area" localSheetId="1">'FormsList&amp;FilerInfo'!$A$1:$C$12</definedName>
    <definedName name="pv">#REF!</definedName>
    <definedName name="Z_2C54E754_4594_47E3_AFE9_B28C28B63E5C_.wvu.PrintArea" localSheetId="0" hidden="1">Cover!$A$1:$B$21</definedName>
    <definedName name="Z_2C54E754_4594_47E3_AFE9_B28C28B63E5C_.wvu.PrintArea" localSheetId="2" hidden="1">'Form 8.1a (IOU)'!$C$2:$Q$78</definedName>
    <definedName name="Z_2C54E754_4594_47E3_AFE9_B28C28B63E5C_.wvu.PrintArea" localSheetId="3" hidden="1">'Form 8.1b (Bundled)'!$A$1:$O$31</definedName>
    <definedName name="Z_2C54E754_4594_47E3_AFE9_B28C28B63E5C_.wvu.PrintArea" localSheetId="4" hidden="1">'Form 8.1b (Departed Load)'!$A$1:$O$11</definedName>
    <definedName name="Z_2C54E754_4594_47E3_AFE9_B28C28B63E5C_.wvu.PrintArea" localSheetId="1" hidden="1">'FormsList&amp;FilerInfo'!$A$1:$C$12</definedName>
    <definedName name="Z_64245E33_E577_4C25_9B98_21C112E84FF6_.wvu.PrintArea" localSheetId="0" hidden="1">Cover!$A$1:$B$21</definedName>
    <definedName name="Z_64245E33_E577_4C25_9B98_21C112E84FF6_.wvu.PrintArea" localSheetId="2" hidden="1">'Form 8.1a (IOU)'!$C$2:$Q$78</definedName>
    <definedName name="Z_64245E33_E577_4C25_9B98_21C112E84FF6_.wvu.PrintArea" localSheetId="3" hidden="1">'Form 8.1b (Bundled)'!$A$1:$O$31</definedName>
    <definedName name="Z_64245E33_E577_4C25_9B98_21C112E84FF6_.wvu.PrintArea" localSheetId="4" hidden="1">'Form 8.1b (Departed Load)'!$A$1:$O$11</definedName>
    <definedName name="Z_64245E33_E577_4C25_9B98_21C112E84FF6_.wvu.PrintArea" localSheetId="1" hidden="1">'FormsList&amp;FilerInfo'!$A$1:$C$12</definedName>
    <definedName name="Z_C3E70234_FA18_40E7_B25F_218A5F7D2EA2_.wvu.PrintArea" localSheetId="0" hidden="1">Cover!$A$1:$B$21</definedName>
    <definedName name="Z_C3E70234_FA18_40E7_B25F_218A5F7D2EA2_.wvu.PrintArea" localSheetId="2" hidden="1">'Form 8.1a (IOU)'!$C$2:$T$79</definedName>
    <definedName name="Z_C3E70234_FA18_40E7_B25F_218A5F7D2EA2_.wvu.PrintArea" localSheetId="3" hidden="1">'Form 8.1b (Bundled)'!$A$1:$O$31</definedName>
    <definedName name="Z_C3E70234_FA18_40E7_B25F_218A5F7D2EA2_.wvu.PrintArea" localSheetId="4" hidden="1">'Form 8.1b (Departed Load)'!$A$1:$O$11</definedName>
    <definedName name="Z_C3E70234_FA18_40E7_B25F_218A5F7D2EA2_.wvu.PrintArea" localSheetId="1" hidden="1">'FormsList&amp;FilerInfo'!$A$1:$C$12</definedName>
    <definedName name="Z_DC437496_B10F_474B_8F6E_F19B4DA7C026_.wvu.PrintArea" localSheetId="0" hidden="1">Cover!$A$1:$B$21</definedName>
    <definedName name="Z_DC437496_B10F_474B_8F6E_F19B4DA7C026_.wvu.PrintArea" localSheetId="2" hidden="1">'Form 8.1a (IOU)'!$C$2:$T$79</definedName>
    <definedName name="Z_DC437496_B10F_474B_8F6E_F19B4DA7C026_.wvu.PrintArea" localSheetId="3" hidden="1">'Form 8.1b (Bundled)'!$A$1:$O$31</definedName>
    <definedName name="Z_DC437496_B10F_474B_8F6E_F19B4DA7C026_.wvu.PrintArea" localSheetId="4" hidden="1">'Form 8.1b (Departed Load)'!$A$1:$O$11</definedName>
    <definedName name="Z_DC437496_B10F_474B_8F6E_F19B4DA7C026_.wvu.PrintArea" localSheetId="1" hidden="1">'FormsList&amp;FilerInfo'!$A$1:$C$12</definedName>
  </definedNames>
  <calcPr calcId="191028"/>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46" l="1"/>
  <c r="F78" i="46"/>
  <c r="J78" i="46"/>
  <c r="M78" i="46"/>
  <c r="N78" i="46"/>
  <c r="O78" i="46"/>
  <c r="G78" i="46"/>
  <c r="H78" i="46"/>
  <c r="I78" i="46"/>
  <c r="K78" i="46"/>
  <c r="L78" i="46"/>
  <c r="D49" i="46"/>
  <c r="E49" i="46"/>
  <c r="E78" i="46" s="1"/>
  <c r="F49" i="46"/>
  <c r="G49" i="46"/>
  <c r="H49" i="46"/>
  <c r="I49" i="46"/>
  <c r="J49" i="46"/>
  <c r="K49" i="46"/>
  <c r="L49" i="46"/>
  <c r="M49" i="46"/>
  <c r="N49" i="46"/>
  <c r="O49" i="46"/>
  <c r="P49" i="46"/>
  <c r="Q49" i="46"/>
  <c r="D63" i="46"/>
  <c r="E63" i="46"/>
  <c r="F63" i="46"/>
  <c r="G63" i="46"/>
  <c r="H63" i="46"/>
  <c r="I63" i="46"/>
  <c r="J63" i="46"/>
  <c r="K63" i="46"/>
  <c r="L63" i="46"/>
  <c r="M63" i="46"/>
  <c r="N63" i="46"/>
  <c r="O63" i="46"/>
  <c r="P63" i="46"/>
  <c r="Q63" i="46"/>
  <c r="D70" i="46"/>
  <c r="E70" i="46"/>
  <c r="F70" i="46"/>
  <c r="G70" i="46"/>
  <c r="H70" i="46"/>
  <c r="I70" i="46"/>
  <c r="J70" i="46"/>
  <c r="K70" i="46"/>
  <c r="L70" i="46"/>
  <c r="M70" i="46"/>
  <c r="N70" i="46"/>
  <c r="O70" i="46"/>
  <c r="P70" i="46"/>
  <c r="Q70" i="46"/>
  <c r="D78" i="46"/>
  <c r="P78" i="46"/>
  <c r="Q78" i="46" l="1"/>
  <c r="O31" i="38" l="1"/>
  <c r="N31" i="38"/>
  <c r="M31" i="38"/>
  <c r="L31" i="38"/>
  <c r="K31" i="38"/>
  <c r="J31" i="38"/>
  <c r="I31" i="38"/>
  <c r="H31" i="38"/>
  <c r="G31" i="38"/>
  <c r="F31" i="38"/>
  <c r="E31" i="38"/>
  <c r="D31" i="38"/>
  <c r="C31" i="38"/>
  <c r="B31" i="38"/>
  <c r="O30" i="38"/>
  <c r="N30" i="38"/>
  <c r="M30" i="38"/>
  <c r="L30" i="38"/>
  <c r="K30" i="38"/>
  <c r="J30" i="38"/>
  <c r="I30" i="38"/>
  <c r="H30" i="38"/>
  <c r="G30" i="38"/>
  <c r="F30" i="38"/>
  <c r="E30" i="38"/>
  <c r="D30" i="38"/>
  <c r="C30" i="38"/>
  <c r="B30" i="38"/>
  <c r="O23" i="38"/>
  <c r="N23" i="38"/>
  <c r="M23" i="38"/>
  <c r="L23" i="38"/>
  <c r="K23" i="38"/>
  <c r="J23" i="38"/>
  <c r="I23" i="38"/>
  <c r="H23" i="38"/>
  <c r="G23" i="38"/>
  <c r="F23" i="38"/>
  <c r="E23" i="38"/>
  <c r="D23" i="38"/>
  <c r="C23" i="38"/>
  <c r="B23" i="38"/>
  <c r="O16" i="38"/>
  <c r="N16" i="38"/>
  <c r="M16" i="38"/>
  <c r="L16" i="38"/>
  <c r="K16" i="38"/>
  <c r="J16" i="38"/>
  <c r="I16" i="38"/>
  <c r="H16" i="38"/>
  <c r="G16" i="38"/>
  <c r="F16" i="38"/>
  <c r="E16" i="38"/>
  <c r="D16" i="38"/>
  <c r="C16" i="38"/>
  <c r="B16" i="38"/>
  <c r="B10" i="2" l="1"/>
  <c r="A2" i="47" l="1"/>
  <c r="A2"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tc={296B8F93-2018-42B2-8A07-9183D56C7AB9}</author>
    <author>tc={A004456F-B49E-4A43-8878-A9DB5D59FF64}</author>
    <author>tc={34D8CDBD-6B12-4B9A-A426-C9D5AEFD2A33}</author>
  </authors>
  <commentList>
    <comment ref="C31" authorId="0" shapeId="0" xr:uid="{296B8F93-2018-42B2-8A07-9183D56C7AB9}">
      <text>
        <t>[Threaded comment]
Your version of Excel allows you to read this threaded comment; however, any edits to it will get removed if the file is opened in a newer version of Excel. Learn more: https://go.microsoft.com/fwlink/?linkid=870924
Comment:
    Added row to account for Other Power Production not listed above</t>
      </text>
    </comment>
    <comment ref="C42" authorId="1" shapeId="0" xr:uid="{A004456F-B49E-4A43-8878-A9DB5D59FF64}">
      <text>
        <t>[Threaded comment]
Your version of Excel allows you to read this threaded comment; however, any edits to it will get removed if the file is opened in a newer version of Excel. Learn more: https://go.microsoft.com/fwlink/?linkid=870924
Comment:
    Updated category to reflect other Generation programs not listed above.</t>
      </text>
    </comment>
    <comment ref="C49" authorId="2" shapeId="0" xr:uid="{34D8CDBD-6B12-4B9A-A426-C9D5AEFD2A33}">
      <text>
        <t>[Threaded comment]
Your version of Excel allows you to read this threaded comment; however, any edits to it will get removed if the file is opened in a newer version of Excel. Learn more: https://go.microsoft.com/fwlink/?linkid=870924
Comment:
    Changed the formula to remove the negative sign from the Transmission Subtotal</t>
      </text>
    </comment>
  </commentList>
</comments>
</file>

<file path=xl/sharedStrings.xml><?xml version="1.0" encoding="utf-8"?>
<sst xmlns="http://schemas.openxmlformats.org/spreadsheetml/2006/main" count="152" uniqueCount="122">
  <si>
    <t>Electricity Demand Forecast Forms</t>
  </si>
  <si>
    <t>California Energy Commission</t>
  </si>
  <si>
    <t>2025 Integrated Energy Policy Report</t>
  </si>
  <si>
    <t>Docket Number 25-IEPR-03</t>
  </si>
  <si>
    <r>
      <t xml:space="preserve">The following spreadsheets are the California Energy Commission (CEC) forms for collecting data and analyses relating to electricity demand in order to prepare the </t>
    </r>
    <r>
      <rPr>
        <i/>
        <sz val="12"/>
        <rFont val="Arial"/>
        <family val="2"/>
      </rPr>
      <t>Integrated Energy Policy Report</t>
    </r>
    <r>
      <rPr>
        <sz val="12"/>
        <rFont val="Arial"/>
        <family val="2"/>
      </rPr>
      <t>. Public Resources Code (PRC) Section 25301 directs the CEC to conduct regular assessments of all aspects of energy demand and supply so that it may develop energy policies that conserve resources, protect the environment, ensure energy reliability, enhance the state's economy, and protect public health and safety. 
To carry out these assessments, the CEC may require submission of demand forecasts, resource plans, market assessments, related outlooks, individual customer historic electric or gas service usage, or both, and individual customer historic billing data, in a format and level of granularity specified by the CEC from electric and natural gas utilities, transportation fuel and technology suppliers, and other market participants.</t>
    </r>
  </si>
  <si>
    <t xml:space="preserve">Who must file: </t>
  </si>
  <si>
    <r>
      <t xml:space="preserve">Data are required from utility distribution companies (UDCs), energy service providers (ESPs), community choice aggregators (CCAs) and all other entities that serve end-use loads, collectively referred to as load-serving entities (LSEs). However, for this specific IEPR proceeding, </t>
    </r>
    <r>
      <rPr>
        <b/>
        <sz val="12"/>
        <rFont val="Arial"/>
        <family val="2"/>
      </rPr>
      <t xml:space="preserve">the Energy Commission is not requesting forecast data from any LSE with peak demand less than 200 MW.   </t>
    </r>
    <r>
      <rPr>
        <sz val="12"/>
        <rFont val="Arial"/>
        <family val="2"/>
      </rPr>
      <t xml:space="preserve">                                              </t>
    </r>
  </si>
  <si>
    <t>Submittal:</t>
  </si>
  <si>
    <r>
      <rPr>
        <sz val="12"/>
        <color rgb="FF000000"/>
        <rFont val="Arial"/>
        <family val="2"/>
      </rP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color rgb="FF000000"/>
        <rFont val="Arial"/>
        <family val="2"/>
      </rPr>
      <t>http://www.energy.ca.gov/e-filing/</t>
    </r>
    <r>
      <rPr>
        <sz val="12"/>
        <color rgb="FF000000"/>
        <rFont val="Arial"/>
        <family val="2"/>
      </rPr>
      <t xml:space="preserve">. 
After completing registration, log in and select the following proceeding: </t>
    </r>
    <r>
      <rPr>
        <b/>
        <i/>
        <sz val="12"/>
        <color rgb="FF000000"/>
        <rFont val="Arial"/>
        <family val="2"/>
      </rPr>
      <t xml:space="preserve">25-IEPR-03 Electricity and Gas Demand Forecast.
</t>
    </r>
    <r>
      <rPr>
        <sz val="12"/>
        <color rgb="FF000000"/>
        <rFont val="Arial"/>
        <family val="2"/>
      </rPr>
      <t xml:space="preserve">When naming an attached file of 50 megabytes or less, please include the LSE’s name in
the filename. Attachments should be submitted as separate files and clearly identified.
</t>
    </r>
  </si>
  <si>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</si>
  <si>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t>
    </r>
  </si>
  <si>
    <t>Due Dates:</t>
  </si>
  <si>
    <t>Forms 1 - 7 Due:</t>
  </si>
  <si>
    <t>Form 8 Due:</t>
  </si>
  <si>
    <t>Questions relating to the electricity demand forecast forms should be directed to Cam-Giang.Nguyen@energy.ca.gov.</t>
  </si>
  <si>
    <t>Please Enter the Following Information:</t>
  </si>
  <si>
    <t>Investor Owned Utility Name:</t>
  </si>
  <si>
    <t>Southern California Edison Company</t>
  </si>
  <si>
    <t>Date Submitted:</t>
  </si>
  <si>
    <t>Contact Information:</t>
  </si>
  <si>
    <t>Christopher Benitez, Senior Advisor</t>
  </si>
  <si>
    <t>8631 Rush Street, Rosemead, California 91770</t>
  </si>
  <si>
    <t>626-238-4206</t>
  </si>
  <si>
    <t>Christopher.Benitez@sce.com</t>
  </si>
  <si>
    <t>IOU</t>
  </si>
  <si>
    <t>Owner</t>
  </si>
  <si>
    <t>Note</t>
  </si>
  <si>
    <t xml:space="preserve">Form 8.1a (IOU) </t>
  </si>
  <si>
    <t>X</t>
  </si>
  <si>
    <t>Christopher Benitez</t>
  </si>
  <si>
    <t>Form 8.1b (Bundled)</t>
  </si>
  <si>
    <t>REVENUE REQUIREMENTS ALLOCATION</t>
  </si>
  <si>
    <t>Jacob Narvaez</t>
  </si>
  <si>
    <t>Form 8.1b (Departed Load)</t>
  </si>
  <si>
    <t>REVENUE REQUIREMENTS ALLOCATION FOR DIRECT ACCESS AND CCA CUSTOMERS</t>
  </si>
  <si>
    <r>
      <rPr>
        <sz val="20"/>
        <color rgb="FFFF0000"/>
        <rFont val="Arial"/>
        <family val="2"/>
      </rPr>
      <t>CONFIDENTIAL CUSTOMER INFORMATION</t>
    </r>
    <r>
      <rPr>
        <b/>
        <sz val="20"/>
        <color rgb="FFFF0000"/>
        <rFont val="Arial"/>
        <family val="2"/>
      </rPr>
      <t xml:space="preserve">
</t>
    </r>
    <r>
      <rPr>
        <i/>
        <sz val="20"/>
        <color rgb="FFFF0000"/>
        <rFont val="Arial"/>
        <family val="2"/>
      </rPr>
      <t>This Response is Marked Confidential in Accordance With D 16-08-024 and D. 17-09-023.
Basis for Confidentiality in Accompanying Confidentiality Declaration. 
Public Disclosure Restricted</t>
    </r>
  </si>
  <si>
    <t>FORM 8.1a (IOU)</t>
  </si>
  <si>
    <t>IOU REVENUE REQUIREMENTS BY MAJOR COST CATEGORIES/UNBUNDLED RATE COMPONENT</t>
  </si>
  <si>
    <t>(report in nominal dollars, thousands)</t>
  </si>
  <si>
    <t>Line Number</t>
  </si>
  <si>
    <t>Cost Category/ Rate Component</t>
  </si>
  <si>
    <t>GENERATION</t>
  </si>
  <si>
    <t>Utility owned/retained generation by fuel/resource type:</t>
  </si>
  <si>
    <t>Nuclear:</t>
  </si>
  <si>
    <t>Fuel</t>
  </si>
  <si>
    <t>Non-Fuel</t>
  </si>
  <si>
    <t>Conventional Hydroelectric:</t>
  </si>
  <si>
    <t>Hydroelectric Pumped Storage:</t>
  </si>
  <si>
    <t>Natural Gas-Fired:</t>
  </si>
  <si>
    <t>Average Fuel Price $/MMBtu</t>
  </si>
  <si>
    <t>Average Carbon Allowance Price $/MTCO2E</t>
  </si>
  <si>
    <t>Coal:</t>
  </si>
  <si>
    <t>RPS Eligible Renewables:</t>
  </si>
  <si>
    <t>Battery Storage</t>
  </si>
  <si>
    <t>GRC Other Power Production</t>
  </si>
  <si>
    <t>Utility-Owned Generation Subtotal:</t>
  </si>
  <si>
    <t>Purchased Power</t>
  </si>
  <si>
    <t>Qualifying Facilities</t>
  </si>
  <si>
    <t>Non-QF Renewables</t>
  </si>
  <si>
    <t>New System Generation</t>
  </si>
  <si>
    <t>Other Contracts</t>
  </si>
  <si>
    <t>Residual Market Transactions:</t>
  </si>
  <si>
    <t>Payments to CAISO for Market Charges:</t>
  </si>
  <si>
    <t>Other Procurement Costs</t>
  </si>
  <si>
    <t>Other Programs/Balancing Accounts</t>
  </si>
  <si>
    <t>GENERATION SUBTOTAL</t>
  </si>
  <si>
    <t>TRANSMISSION</t>
  </si>
  <si>
    <t>Base Transmission Revenue Requirement</t>
  </si>
  <si>
    <t>Transmission Revenue Balancing Account Adjustment</t>
  </si>
  <si>
    <t>Transmission Access Charge Balancing Account</t>
  </si>
  <si>
    <t>Reliability Services Rates</t>
  </si>
  <si>
    <t xml:space="preserve">TRANSMISSION SUBTOTAL </t>
  </si>
  <si>
    <t>DISTRIBUTION</t>
  </si>
  <si>
    <r>
      <t xml:space="preserve">Base Distribution Revenue Requirement </t>
    </r>
    <r>
      <rPr>
        <b/>
        <sz val="7"/>
        <rFont val="Arial"/>
        <family val="2"/>
      </rPr>
      <t>(Itemize by Track if applicable)</t>
    </r>
  </si>
  <si>
    <t>Track 2</t>
  </si>
  <si>
    <t>Incremental Electric Capacity</t>
  </si>
  <si>
    <t>Incremental Wildfire Safety Costs</t>
  </si>
  <si>
    <t xml:space="preserve">Self-Generation Incentive Program </t>
  </si>
  <si>
    <t>Demand Response Programs</t>
  </si>
  <si>
    <t>Electrification Infrastructure/Programs</t>
  </si>
  <si>
    <t>Wildfire Event Memoranda Accounts</t>
  </si>
  <si>
    <t>Catastrophic Event Memoranda Accounts</t>
  </si>
  <si>
    <t>Diablo Canyon NBC</t>
  </si>
  <si>
    <t>Other  (identify)</t>
  </si>
  <si>
    <t xml:space="preserve">DISTRIBUTION SUBTOTAL </t>
  </si>
  <si>
    <t>NUCLEAR DECOMMISSIONING</t>
  </si>
  <si>
    <t>PUBLIC PURPOSE PROGRAMS:</t>
  </si>
  <si>
    <t>Low-Income</t>
  </si>
  <si>
    <t>Energy Efficiency</t>
  </si>
  <si>
    <t>Electric Program Investment Charge</t>
  </si>
  <si>
    <t>Other</t>
  </si>
  <si>
    <t>PUBLIC PURPOSE PROGRAMS SUBTOTAL</t>
  </si>
  <si>
    <t>WILDFIRE FUND NONBYPASSABLE CHARGE</t>
  </si>
  <si>
    <t>Recovery Bonds (AB 1054 Securitization)</t>
  </si>
  <si>
    <t>COMPETITION TRANSITION CHARGE</t>
  </si>
  <si>
    <t>GHG ALLOWANCE REVENUE RETURNS</t>
  </si>
  <si>
    <t>TAXES AND FRANCHISE FEES</t>
  </si>
  <si>
    <t xml:space="preserve">OTHER COSTS NOT ALREADY REPORTED </t>
  </si>
  <si>
    <t>TOTAL REVENUE REQUIREMENTS</t>
  </si>
  <si>
    <t>NOTES</t>
  </si>
  <si>
    <t>1/</t>
  </si>
  <si>
    <t>The revenues presented in this form are either active or pending proceedings with the Commission.</t>
  </si>
  <si>
    <t>Line 16 - Added row to account for Other Power Production not listed above</t>
  </si>
  <si>
    <t>Line 26 - Updated category to reflect other Generation programs not listed above.</t>
  </si>
  <si>
    <t>Line 31 - Changed the formula to remove the negative sign from the Transmission Subtotal</t>
  </si>
  <si>
    <t>FORM 8.1b (BUNDLED)</t>
  </si>
  <si>
    <t>Total Revenue Requirements (From Form 8.1a)</t>
  </si>
  <si>
    <t>Total Generation Revenue Requirement:</t>
  </si>
  <si>
    <t>Residential/Domestic</t>
  </si>
  <si>
    <t xml:space="preserve"> Commercial</t>
  </si>
  <si>
    <t xml:space="preserve"> Industrial</t>
  </si>
  <si>
    <t>Agricultural</t>
  </si>
  <si>
    <t>All Other Customer Classes</t>
  </si>
  <si>
    <t xml:space="preserve">GENERATION SUBTOTAL </t>
  </si>
  <si>
    <t>Total Distribution Revenue Requirement:</t>
  </si>
  <si>
    <t>All Other Revenue Requirements:</t>
  </si>
  <si>
    <t xml:space="preserve">"ALL OTHER" SUBTOTAL </t>
  </si>
  <si>
    <t>Total Revenue Requirements</t>
  </si>
  <si>
    <t>FORM 8.1b (DEPARTED LOAD)</t>
  </si>
  <si>
    <t>Total Revenue Requirements for Direct Access Service Customers:</t>
  </si>
  <si>
    <t>Residential</t>
  </si>
  <si>
    <t>Non-Residential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</si>
</sst>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44" formatCode="_(&quot;$&quot;* #,##0.00_);_(&quot;$&quot;* \(#,##0.00\);_(&quot;$&quot;* &quot;-&quot;??_);_(@_)"/>
    <numFmt numFmtId="43" formatCode="_(* #,##0.00_);_(* \(#,##0.00\);_(* &quot;-&quot;??_);_(@_)"/>
    <numFmt numFmtId="164" formatCode="0.00_)"/>
    <numFmt numFmtId="165" formatCode="_(* #,##0_);_(* \(#,##0\);_(* &quot;-&quot;??_);_(@_)"/>
    <numFmt numFmtId="166" formatCode="&quot;$&quot;#,##0\ ;\(&quot;$&quot;#,##0\)"/>
    <numFmt numFmtId="167" formatCode="m/d"/>
    <numFmt numFmtId="168" formatCode="[$-F800]dddd\,\ mmmm\ dd\,\ yyyy"/>
    <numFmt numFmtId="169" formatCode="m\-d\-yy"/>
    <numFmt numFmtId="170" formatCode="#,##0.00&quot; $&quot;;\-#,##0.00&quot; $&quot;"/>
  </numFmts>
  <fonts count="40" x14ac:knownFonts="1">
    <font>
      <sz val="8"/>
      <name val="Arial"/>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b/>
      <sz val="14"/>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sz val="14"/>
      <name val="Arial"/>
      <family val="2"/>
    </font>
    <font>
      <b/>
      <sz val="11"/>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b/>
      <sz val="12"/>
      <color theme="1"/>
      <name val="Arial"/>
      <family val="2"/>
    </font>
    <font>
      <b/>
      <sz val="14"/>
      <color theme="0"/>
      <name val="Arial"/>
      <family val="2"/>
    </font>
    <font>
      <b/>
      <sz val="7"/>
      <name val="Arial"/>
      <family val="2"/>
    </font>
    <font>
      <sz val="12"/>
      <color rgb="FF000000"/>
      <name val="Arial"/>
      <family val="2"/>
    </font>
    <font>
      <b/>
      <i/>
      <sz val="12"/>
      <color rgb="FF000000"/>
      <name val="Arial"/>
      <family val="2"/>
    </font>
    <font>
      <b/>
      <sz val="12"/>
      <color rgb="FFFF0000"/>
      <name val="Arial"/>
      <family val="2"/>
    </font>
    <font>
      <b/>
      <sz val="10"/>
      <color rgb="FFFF0000"/>
      <name val="Arial"/>
      <family val="2"/>
    </font>
    <font>
      <sz val="8"/>
      <name val="Arial"/>
      <family val="2"/>
    </font>
    <font>
      <sz val="20"/>
      <color rgb="FFFF0000"/>
      <name val="Arial"/>
      <family val="2"/>
    </font>
    <font>
      <b/>
      <sz val="20"/>
      <color rgb="FFFF0000"/>
      <name val="Arial"/>
      <family val="2"/>
    </font>
    <font>
      <i/>
      <sz val="20"/>
      <color rgb="FFFF0000"/>
      <name val="Arial"/>
      <family val="2"/>
    </font>
    <font>
      <u/>
      <sz val="8"/>
      <color theme="10"/>
      <name val="Arial"/>
      <family val="2"/>
    </font>
  </fonts>
  <fills count="1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60"/>
        <bgColor indexed="64"/>
      </patternFill>
    </fill>
    <fill>
      <patternFill patternType="solid">
        <fgColor indexed="23"/>
        <bgColor indexed="64"/>
      </patternFill>
    </fill>
    <fill>
      <patternFill patternType="solid">
        <fgColor theme="0"/>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s>
  <borders count="52">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double">
        <color indexed="64"/>
      </bottom>
      <diagonal/>
    </border>
    <border>
      <left style="medium">
        <color indexed="64"/>
      </left>
      <right style="medium">
        <color indexed="64"/>
      </right>
      <top style="double">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indexed="64"/>
      </right>
      <top/>
      <bottom/>
      <diagonal/>
    </border>
    <border>
      <left style="medium">
        <color indexed="64"/>
      </left>
      <right style="medium">
        <color indexed="64"/>
      </right>
      <top/>
      <bottom style="thin">
        <color rgb="FF000000"/>
      </bottom>
      <diagonal/>
    </border>
    <border>
      <left style="medium">
        <color indexed="64"/>
      </left>
      <right style="medium">
        <color indexed="64"/>
      </right>
      <top style="thin">
        <color rgb="FF000000"/>
      </top>
      <bottom/>
      <diagonal/>
    </border>
  </borders>
  <cellStyleXfs count="33">
    <xf numFmtId="0" fontId="0" fillId="0" borderId="0"/>
    <xf numFmtId="169" fontId="11" fillId="2" borderId="1">
      <alignment horizontal="center" vertical="center"/>
    </xf>
    <xf numFmtId="43" fontId="5" fillId="0" borderId="0" applyFont="0" applyFill="0" applyBorder="0" applyAlignment="0" applyProtection="0"/>
    <xf numFmtId="3" fontId="5" fillId="0" borderId="0" applyFont="0" applyFill="0" applyBorder="0" applyAlignment="0" applyProtection="0"/>
    <xf numFmtId="44" fontId="5"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2" fontId="5" fillId="0" borderId="0" applyFont="0" applyFill="0" applyBorder="0" applyAlignment="0" applyProtection="0"/>
    <xf numFmtId="38" fontId="6" fillId="3" borderId="0" applyNumberFormat="0" applyBorder="0" applyAlignment="0" applyProtection="0"/>
    <xf numFmtId="0" fontId="14"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0" fontId="5" fillId="0" borderId="0">
      <protection locked="0"/>
    </xf>
    <xf numFmtId="170" fontId="5" fillId="0" borderId="0">
      <protection locked="0"/>
    </xf>
    <xf numFmtId="0" fontId="15" fillId="0" borderId="2" applyNumberFormat="0" applyFill="0" applyAlignment="0" applyProtection="0"/>
    <xf numFmtId="10" fontId="6" fillId="4" borderId="3" applyNumberFormat="0" applyBorder="0" applyAlignment="0" applyProtection="0"/>
    <xf numFmtId="37" fontId="16" fillId="0" borderId="0"/>
    <xf numFmtId="164" fontId="17" fillId="0" borderId="0"/>
    <xf numFmtId="0" fontId="5" fillId="0" borderId="0"/>
    <xf numFmtId="0" fontId="22" fillId="0" borderId="0"/>
    <xf numFmtId="0" fontId="3" fillId="0" borderId="0"/>
    <xf numFmtId="0" fontId="5" fillId="0" borderId="0"/>
    <xf numFmtId="10" fontId="5" fillId="0" borderId="0" applyFont="0" applyFill="0" applyBorder="0" applyAlignment="0" applyProtection="0"/>
    <xf numFmtId="0" fontId="5" fillId="0" borderId="4" applyNumberFormat="0" applyFont="0" applyBorder="0" applyAlignment="0" applyProtection="0"/>
    <xf numFmtId="37" fontId="6" fillId="5" borderId="0" applyNumberFormat="0" applyBorder="0" applyAlignment="0" applyProtection="0"/>
    <xf numFmtId="37" fontId="3" fillId="0" borderId="0"/>
    <xf numFmtId="3" fontId="18" fillId="0" borderId="2" applyProtection="0"/>
    <xf numFmtId="0" fontId="2" fillId="0" borderId="0"/>
    <xf numFmtId="0" fontId="1" fillId="0" borderId="0"/>
    <xf numFmtId="0" fontId="5" fillId="0" borderId="0"/>
    <xf numFmtId="43" fontId="1" fillId="0" borderId="0" applyFont="0" applyFill="0" applyBorder="0" applyAlignment="0" applyProtection="0"/>
    <xf numFmtId="43" fontId="35" fillId="0" borderId="0" applyFont="0" applyFill="0" applyBorder="0" applyAlignment="0" applyProtection="0"/>
    <xf numFmtId="0" fontId="39" fillId="0" borderId="0" applyNumberFormat="0" applyFill="0" applyBorder="0" applyAlignment="0" applyProtection="0"/>
  </cellStyleXfs>
  <cellXfs count="192">
    <xf numFmtId="0" fontId="0" fillId="0" borderId="0" xfId="0"/>
    <xf numFmtId="0" fontId="10" fillId="0" borderId="0" xfId="0" applyFont="1"/>
    <xf numFmtId="0" fontId="9" fillId="0" borderId="9" xfId="18" applyFont="1" applyBorder="1" applyAlignment="1">
      <alignment horizontal="center" vertical="center" wrapText="1"/>
    </xf>
    <xf numFmtId="0" fontId="7" fillId="3" borderId="11" xfId="18" applyFont="1" applyFill="1" applyBorder="1" applyAlignment="1">
      <alignment vertical="top" wrapText="1"/>
    </xf>
    <xf numFmtId="0" fontId="7" fillId="3" borderId="12" xfId="18" applyFont="1" applyFill="1" applyBorder="1" applyAlignment="1">
      <alignment vertical="top" wrapText="1"/>
    </xf>
    <xf numFmtId="0" fontId="4" fillId="6" borderId="7" xfId="18" applyFont="1" applyFill="1" applyBorder="1" applyAlignment="1">
      <alignment horizontal="right" vertical="top" wrapText="1"/>
    </xf>
    <xf numFmtId="0" fontId="5" fillId="0" borderId="0" xfId="18"/>
    <xf numFmtId="0" fontId="7" fillId="3" borderId="19" xfId="18" applyFont="1" applyFill="1" applyBorder="1" applyAlignment="1">
      <alignment vertical="top" wrapText="1"/>
    </xf>
    <xf numFmtId="0" fontId="7" fillId="3" borderId="20" xfId="18" applyFont="1" applyFill="1" applyBorder="1" applyAlignment="1">
      <alignment vertical="top" wrapText="1"/>
    </xf>
    <xf numFmtId="0" fontId="20" fillId="0" borderId="24" xfId="18" applyFont="1" applyBorder="1" applyAlignment="1">
      <alignment vertical="top" shrinkToFit="1"/>
    </xf>
    <xf numFmtId="0" fontId="20" fillId="3" borderId="10" xfId="18" applyFont="1" applyFill="1" applyBorder="1" applyAlignment="1">
      <alignment vertical="top" wrapText="1"/>
    </xf>
    <xf numFmtId="0" fontId="7" fillId="3" borderId="0" xfId="18" applyFont="1" applyFill="1" applyAlignment="1">
      <alignment vertical="top" wrapText="1"/>
    </xf>
    <xf numFmtId="0" fontId="7" fillId="3" borderId="8" xfId="18" applyFont="1" applyFill="1" applyBorder="1" applyAlignment="1">
      <alignment vertical="top" wrapText="1"/>
    </xf>
    <xf numFmtId="0" fontId="20" fillId="0" borderId="13" xfId="18" applyFont="1" applyBorder="1" applyAlignment="1">
      <alignment horizontal="right" vertical="top" wrapText="1"/>
    </xf>
    <xf numFmtId="0" fontId="20" fillId="0" borderId="16" xfId="18" applyFont="1" applyBorder="1" applyAlignment="1">
      <alignment horizontal="right" vertical="top" wrapText="1"/>
    </xf>
    <xf numFmtId="0" fontId="20" fillId="0" borderId="15" xfId="18" applyFont="1" applyBorder="1" applyAlignment="1">
      <alignment horizontal="right" vertical="top" wrapText="1"/>
    </xf>
    <xf numFmtId="0" fontId="4" fillId="0" borderId="30" xfId="18" applyFont="1" applyBorder="1" applyAlignment="1">
      <alignment horizontal="right" vertical="top" wrapText="1"/>
    </xf>
    <xf numFmtId="0" fontId="20" fillId="3" borderId="9" xfId="18" applyFont="1" applyFill="1" applyBorder="1" applyAlignment="1">
      <alignment vertical="top" wrapText="1"/>
    </xf>
    <xf numFmtId="0" fontId="4" fillId="0" borderId="0" xfId="18" applyFont="1"/>
    <xf numFmtId="0" fontId="12" fillId="7" borderId="10" xfId="18" applyFont="1" applyFill="1" applyBorder="1" applyAlignment="1">
      <alignment vertical="top" wrapText="1"/>
    </xf>
    <xf numFmtId="0" fontId="9" fillId="3" borderId="10" xfId="18" applyFont="1" applyFill="1" applyBorder="1" applyAlignment="1">
      <alignment horizontal="left" vertical="top" shrinkToFit="1"/>
    </xf>
    <xf numFmtId="0" fontId="9" fillId="0" borderId="38" xfId="18" applyFont="1" applyBorder="1" applyAlignment="1">
      <alignment horizontal="left" vertical="top" shrinkToFit="1"/>
    </xf>
    <xf numFmtId="0" fontId="9" fillId="0" borderId="7" xfId="18" applyFont="1" applyBorder="1" applyAlignment="1">
      <alignment horizontal="right" vertical="top" shrinkToFit="1"/>
    </xf>
    <xf numFmtId="0" fontId="9" fillId="0" borderId="17" xfId="18" applyFont="1" applyBorder="1" applyAlignment="1">
      <alignment horizontal="right" vertical="top" shrinkToFit="1"/>
    </xf>
    <xf numFmtId="0" fontId="9" fillId="0" borderId="40" xfId="18" applyFont="1" applyBorder="1" applyAlignment="1">
      <alignment horizontal="right" vertical="top" shrinkToFit="1"/>
    </xf>
    <xf numFmtId="0" fontId="9" fillId="0" borderId="30" xfId="18" applyFont="1" applyBorder="1" applyAlignment="1">
      <alignment horizontal="right" vertical="top" shrinkToFit="1"/>
    </xf>
    <xf numFmtId="0" fontId="12" fillId="7" borderId="38" xfId="18" applyFont="1" applyFill="1" applyBorder="1" applyAlignment="1">
      <alignment vertical="top" wrapText="1"/>
    </xf>
    <xf numFmtId="0" fontId="9" fillId="0" borderId="24" xfId="18" applyFont="1" applyBorder="1" applyAlignment="1">
      <alignment horizontal="right" vertical="top" wrapText="1"/>
    </xf>
    <xf numFmtId="0" fontId="9" fillId="0" borderId="18" xfId="18" applyFont="1" applyBorder="1" applyAlignment="1">
      <alignment horizontal="right" vertical="top" wrapText="1"/>
    </xf>
    <xf numFmtId="0" fontId="9" fillId="0" borderId="17" xfId="18" applyFont="1" applyBorder="1" applyAlignment="1">
      <alignment horizontal="right" vertical="top" wrapText="1"/>
    </xf>
    <xf numFmtId="0" fontId="9" fillId="0" borderId="40" xfId="18" applyFont="1" applyBorder="1" applyAlignment="1">
      <alignment horizontal="right" vertical="top" wrapText="1"/>
    </xf>
    <xf numFmtId="0" fontId="12" fillId="7" borderId="9" xfId="18" applyFont="1" applyFill="1" applyBorder="1" applyAlignment="1">
      <alignment vertical="top" wrapText="1"/>
    </xf>
    <xf numFmtId="0" fontId="12" fillId="7" borderId="9" xfId="18" applyFont="1" applyFill="1" applyBorder="1" applyAlignment="1">
      <alignment horizontal="left" vertical="top" shrinkToFit="1"/>
    </xf>
    <xf numFmtId="0" fontId="12" fillId="7" borderId="9" xfId="18" applyFont="1" applyFill="1" applyBorder="1" applyAlignment="1">
      <alignment horizontal="left" vertical="top" wrapText="1"/>
    </xf>
    <xf numFmtId="0" fontId="13" fillId="0" borderId="24" xfId="18" applyFont="1" applyBorder="1" applyAlignment="1">
      <alignment vertical="top" wrapText="1"/>
    </xf>
    <xf numFmtId="0" fontId="20" fillId="0" borderId="24" xfId="18" applyFont="1" applyBorder="1" applyAlignment="1">
      <alignment horizontal="right" vertical="top" wrapText="1"/>
    </xf>
    <xf numFmtId="0" fontId="20" fillId="0" borderId="42" xfId="18" applyFont="1" applyBorder="1" applyAlignment="1">
      <alignment horizontal="right" vertical="top" wrapText="1"/>
    </xf>
    <xf numFmtId="6" fontId="5" fillId="0" borderId="0" xfId="21" applyNumberFormat="1" applyAlignment="1">
      <alignment horizontal="center"/>
    </xf>
    <xf numFmtId="15" fontId="0" fillId="0" borderId="0" xfId="0" applyNumberFormat="1" applyAlignment="1">
      <alignment horizontal="center"/>
    </xf>
    <xf numFmtId="0" fontId="0" fillId="0" borderId="19" xfId="0" applyBorder="1"/>
    <xf numFmtId="6" fontId="4" fillId="0" borderId="7" xfId="21" applyNumberFormat="1" applyFont="1" applyBorder="1"/>
    <xf numFmtId="0" fontId="4" fillId="0" borderId="7" xfId="0" applyFont="1" applyBorder="1"/>
    <xf numFmtId="0" fontId="0" fillId="0" borderId="23" xfId="0" applyBorder="1"/>
    <xf numFmtId="0" fontId="3" fillId="0" borderId="48" xfId="18" applyFont="1" applyBorder="1" applyAlignment="1">
      <alignment horizontal="center"/>
    </xf>
    <xf numFmtId="0" fontId="3" fillId="0" borderId="48" xfId="0" applyFont="1" applyBorder="1"/>
    <xf numFmtId="0" fontId="23" fillId="0" borderId="0" xfId="0" applyFont="1"/>
    <xf numFmtId="0" fontId="25" fillId="0" borderId="0" xfId="0" applyFont="1"/>
    <xf numFmtId="0" fontId="27" fillId="0" borderId="38" xfId="0" applyFont="1" applyBorder="1"/>
    <xf numFmtId="0" fontId="10" fillId="0" borderId="19" xfId="0" applyFont="1" applyBorder="1"/>
    <xf numFmtId="0" fontId="10" fillId="0" borderId="0" xfId="18" applyFont="1" applyAlignment="1">
      <alignment horizontal="center" vertical="top" wrapText="1"/>
    </xf>
    <xf numFmtId="0" fontId="29" fillId="0" borderId="7" xfId="18" applyFont="1" applyBorder="1" applyAlignment="1">
      <alignment horizontal="center" vertical="top" wrapText="1"/>
    </xf>
    <xf numFmtId="0" fontId="29" fillId="0" borderId="0" xfId="18" applyFont="1" applyAlignment="1">
      <alignment horizontal="center" vertical="top" wrapText="1"/>
    </xf>
    <xf numFmtId="0" fontId="7" fillId="0" borderId="7" xfId="18" applyFont="1" applyBorder="1" applyAlignment="1">
      <alignment horizontal="center" vertical="top"/>
    </xf>
    <xf numFmtId="0" fontId="20" fillId="3" borderId="42" xfId="18" applyFont="1" applyFill="1" applyBorder="1" applyAlignment="1">
      <alignment vertical="top" wrapText="1"/>
    </xf>
    <xf numFmtId="0" fontId="19" fillId="10" borderId="18" xfId="18" applyFont="1" applyFill="1" applyBorder="1"/>
    <xf numFmtId="0" fontId="9" fillId="8" borderId="7" xfId="0" applyFont="1" applyFill="1" applyBorder="1" applyAlignment="1">
      <alignment horizontal="left" vertical="top" wrapText="1"/>
    </xf>
    <xf numFmtId="0" fontId="9" fillId="8" borderId="7" xfId="18" applyFont="1" applyFill="1" applyBorder="1" applyAlignment="1">
      <alignment horizontal="right" vertical="top" wrapText="1"/>
    </xf>
    <xf numFmtId="0" fontId="9" fillId="8" borderId="9" xfId="18" applyFont="1" applyFill="1" applyBorder="1" applyAlignment="1">
      <alignment horizontal="right" vertical="top" shrinkToFit="1"/>
    </xf>
    <xf numFmtId="0" fontId="9" fillId="8" borderId="24" xfId="18" applyFont="1" applyFill="1" applyBorder="1" applyAlignment="1">
      <alignment horizontal="right" vertical="top" shrinkToFit="1"/>
    </xf>
    <xf numFmtId="0" fontId="9" fillId="8" borderId="41" xfId="18" applyFont="1" applyFill="1" applyBorder="1" applyAlignment="1">
      <alignment horizontal="right" vertical="top" shrinkToFit="1"/>
    </xf>
    <xf numFmtId="0" fontId="9" fillId="0" borderId="0" xfId="18" applyFont="1" applyAlignment="1">
      <alignment horizontal="left"/>
    </xf>
    <xf numFmtId="0" fontId="9" fillId="0" borderId="0" xfId="18" applyFont="1" applyAlignment="1">
      <alignment horizontal="center"/>
    </xf>
    <xf numFmtId="0" fontId="9" fillId="0" borderId="16" xfId="18" applyFont="1" applyBorder="1" applyAlignment="1">
      <alignment horizontal="right" vertical="top" wrapText="1"/>
    </xf>
    <xf numFmtId="0" fontId="9" fillId="0" borderId="16" xfId="18" applyFont="1" applyBorder="1" applyAlignment="1">
      <alignment horizontal="right" vertical="top" shrinkToFit="1"/>
    </xf>
    <xf numFmtId="0" fontId="9" fillId="0" borderId="0" xfId="18" applyFont="1" applyAlignment="1">
      <alignment vertical="top"/>
    </xf>
    <xf numFmtId="0" fontId="9" fillId="0" borderId="0" xfId="18" applyFont="1" applyAlignment="1">
      <alignment vertical="top" wrapText="1"/>
    </xf>
    <xf numFmtId="6" fontId="19" fillId="11" borderId="9" xfId="18" applyNumberFormat="1" applyFont="1" applyFill="1" applyBorder="1"/>
    <xf numFmtId="0" fontId="20" fillId="0" borderId="9" xfId="18" applyFont="1" applyBorder="1" applyAlignment="1">
      <alignment vertical="top" wrapText="1"/>
    </xf>
    <xf numFmtId="0" fontId="5" fillId="0" borderId="7" xfId="0" applyFont="1" applyBorder="1"/>
    <xf numFmtId="0" fontId="5" fillId="0" borderId="24" xfId="0" applyFont="1" applyBorder="1"/>
    <xf numFmtId="0" fontId="9" fillId="0" borderId="18" xfId="18" applyFont="1" applyBorder="1" applyAlignment="1">
      <alignment horizontal="left" vertical="top" wrapText="1"/>
    </xf>
    <xf numFmtId="0" fontId="4" fillId="0" borderId="9" xfId="18" applyFont="1" applyBorder="1"/>
    <xf numFmtId="6" fontId="13" fillId="0" borderId="9" xfId="18" applyNumberFormat="1" applyFont="1" applyBorder="1" applyAlignment="1">
      <alignment vertical="top" wrapText="1"/>
    </xf>
    <xf numFmtId="0" fontId="7" fillId="8" borderId="7" xfId="20" applyFont="1" applyFill="1" applyBorder="1" applyAlignment="1">
      <alignment horizontal="right" vertical="top" wrapText="1"/>
    </xf>
    <xf numFmtId="168" fontId="9" fillId="8" borderId="8" xfId="20" applyNumberFormat="1" applyFont="1" applyFill="1" applyBorder="1" applyAlignment="1">
      <alignment horizontal="left" vertical="top" wrapText="1" indent="3"/>
    </xf>
    <xf numFmtId="0" fontId="0" fillId="8" borderId="8" xfId="0" applyFill="1" applyBorder="1"/>
    <xf numFmtId="0" fontId="13" fillId="8" borderId="7" xfId="0" applyFont="1" applyFill="1" applyBorder="1" applyAlignment="1">
      <alignment horizontal="center" vertical="top"/>
    </xf>
    <xf numFmtId="0" fontId="7" fillId="8" borderId="7" xfId="0" applyFont="1" applyFill="1" applyBorder="1" applyAlignment="1">
      <alignment horizontal="left" vertical="top" wrapText="1"/>
    </xf>
    <xf numFmtId="0" fontId="7" fillId="8" borderId="8" xfId="0" applyFont="1" applyFill="1" applyBorder="1" applyAlignment="1">
      <alignment horizontal="left" vertical="top" wrapText="1"/>
    </xf>
    <xf numFmtId="0" fontId="7" fillId="8" borderId="7" xfId="0" applyFont="1" applyFill="1" applyBorder="1" applyAlignment="1">
      <alignment vertical="top" wrapText="1"/>
    </xf>
    <xf numFmtId="0" fontId="9" fillId="8" borderId="7" xfId="0" applyFont="1" applyFill="1" applyBorder="1" applyAlignment="1">
      <alignment vertical="top" wrapText="1"/>
    </xf>
    <xf numFmtId="0" fontId="13" fillId="0" borderId="0" xfId="18" applyFont="1" applyAlignment="1">
      <alignment horizontal="center"/>
    </xf>
    <xf numFmtId="6" fontId="28" fillId="0" borderId="0" xfId="18" applyNumberFormat="1" applyFont="1" applyAlignment="1">
      <alignment horizontal="center" vertical="top"/>
    </xf>
    <xf numFmtId="0" fontId="28" fillId="0" borderId="0" xfId="18" applyFont="1" applyAlignment="1">
      <alignment horizontal="center" vertical="top"/>
    </xf>
    <xf numFmtId="0" fontId="7" fillId="0" borderId="0" xfId="18" applyFont="1" applyAlignment="1">
      <alignment horizontal="center" vertical="top"/>
    </xf>
    <xf numFmtId="43" fontId="13" fillId="0" borderId="0" xfId="18" applyNumberFormat="1" applyFont="1" applyAlignment="1">
      <alignment horizontal="center"/>
    </xf>
    <xf numFmtId="43" fontId="13" fillId="0" borderId="49" xfId="18" applyNumberFormat="1" applyFont="1" applyBorder="1" applyAlignment="1">
      <alignment horizontal="center"/>
    </xf>
    <xf numFmtId="43" fontId="9" fillId="0" borderId="0" xfId="18" applyNumberFormat="1" applyFont="1" applyAlignment="1">
      <alignment horizontal="center"/>
    </xf>
    <xf numFmtId="43" fontId="5" fillId="7" borderId="11" xfId="18" applyNumberFormat="1" applyFill="1" applyBorder="1"/>
    <xf numFmtId="43" fontId="5" fillId="7" borderId="12" xfId="18" applyNumberFormat="1" applyFill="1" applyBorder="1"/>
    <xf numFmtId="43" fontId="4" fillId="3" borderId="37" xfId="18" applyNumberFormat="1" applyFont="1" applyFill="1" applyBorder="1" applyAlignment="1">
      <alignment vertical="top"/>
    </xf>
    <xf numFmtId="43" fontId="4" fillId="3" borderId="32" xfId="18" applyNumberFormat="1" applyFont="1" applyFill="1" applyBorder="1" applyAlignment="1">
      <alignment vertical="top"/>
    </xf>
    <xf numFmtId="43" fontId="4" fillId="0" borderId="19" xfId="18" applyNumberFormat="1" applyFont="1" applyBorder="1" applyAlignment="1">
      <alignment vertical="top"/>
    </xf>
    <xf numFmtId="43" fontId="4" fillId="0" borderId="20" xfId="18" applyNumberFormat="1" applyFont="1" applyBorder="1" applyAlignment="1">
      <alignment vertical="top"/>
    </xf>
    <xf numFmtId="43" fontId="4" fillId="7" borderId="0" xfId="18" applyNumberFormat="1" applyFont="1" applyFill="1" applyAlignment="1">
      <alignment vertical="top"/>
    </xf>
    <xf numFmtId="43" fontId="4" fillId="7" borderId="43" xfId="18" applyNumberFormat="1" applyFont="1" applyFill="1" applyBorder="1" applyAlignment="1">
      <alignment vertical="top"/>
    </xf>
    <xf numFmtId="43" fontId="4" fillId="0" borderId="25" xfId="18" applyNumberFormat="1" applyFont="1" applyBorder="1" applyAlignment="1">
      <alignment vertical="top" wrapText="1"/>
    </xf>
    <xf numFmtId="43" fontId="4" fillId="7" borderId="37" xfId="18" applyNumberFormat="1" applyFont="1" applyFill="1" applyBorder="1" applyAlignment="1">
      <alignment vertical="top"/>
    </xf>
    <xf numFmtId="43" fontId="5" fillId="0" borderId="0" xfId="18" applyNumberFormat="1"/>
    <xf numFmtId="165" fontId="4" fillId="0" borderId="13" xfId="18" applyNumberFormat="1" applyFont="1" applyBorder="1" applyAlignment="1">
      <alignment vertical="center"/>
    </xf>
    <xf numFmtId="165" fontId="4" fillId="0" borderId="16" xfId="18" applyNumberFormat="1" applyFont="1" applyBorder="1" applyAlignment="1">
      <alignment vertical="center"/>
    </xf>
    <xf numFmtId="43" fontId="4" fillId="0" borderId="19" xfId="18" applyNumberFormat="1" applyFont="1" applyBorder="1" applyAlignment="1">
      <alignment vertical="center"/>
    </xf>
    <xf numFmtId="165" fontId="4" fillId="0" borderId="19" xfId="18" applyNumberFormat="1" applyFont="1" applyBorder="1" applyAlignment="1">
      <alignment vertical="center"/>
    </xf>
    <xf numFmtId="165" fontId="4" fillId="8" borderId="14" xfId="18" applyNumberFormat="1" applyFont="1" applyFill="1" applyBorder="1" applyAlignment="1">
      <alignment vertical="center"/>
    </xf>
    <xf numFmtId="165" fontId="4" fillId="0" borderId="50" xfId="18" applyNumberFormat="1" applyFont="1" applyBorder="1" applyAlignment="1">
      <alignment vertical="center"/>
    </xf>
    <xf numFmtId="165" fontId="4" fillId="0" borderId="51" xfId="18" applyNumberFormat="1" applyFont="1" applyBorder="1" applyAlignment="1">
      <alignment vertical="center"/>
    </xf>
    <xf numFmtId="165" fontId="4" fillId="0" borderId="9" xfId="18" applyNumberFormat="1" applyFont="1" applyBorder="1" applyAlignment="1">
      <alignment vertical="center"/>
    </xf>
    <xf numFmtId="165" fontId="4" fillId="3" borderId="37" xfId="18" applyNumberFormat="1" applyFont="1" applyFill="1" applyBorder="1" applyAlignment="1">
      <alignment vertical="center"/>
    </xf>
    <xf numFmtId="165" fontId="4" fillId="0" borderId="17" xfId="18" applyNumberFormat="1" applyFont="1" applyBorder="1" applyAlignment="1">
      <alignment vertical="center"/>
    </xf>
    <xf numFmtId="165" fontId="4" fillId="0" borderId="39" xfId="18" applyNumberFormat="1" applyFont="1" applyBorder="1" applyAlignment="1">
      <alignment vertical="center"/>
    </xf>
    <xf numFmtId="165" fontId="4" fillId="0" borderId="36" xfId="18" applyNumberFormat="1" applyFont="1" applyBorder="1" applyAlignment="1">
      <alignment vertical="center"/>
    </xf>
    <xf numFmtId="165" fontId="4" fillId="0" borderId="41" xfId="18" applyNumberFormat="1" applyFont="1" applyBorder="1" applyAlignment="1">
      <alignment vertical="center"/>
    </xf>
    <xf numFmtId="165" fontId="4" fillId="0" borderId="30" xfId="18" applyNumberFormat="1" applyFont="1" applyBorder="1" applyAlignment="1">
      <alignment vertical="center" wrapText="1"/>
    </xf>
    <xf numFmtId="43" fontId="4" fillId="0" borderId="14" xfId="18" applyNumberFormat="1" applyFont="1" applyBorder="1" applyAlignment="1">
      <alignment vertical="center"/>
    </xf>
    <xf numFmtId="0" fontId="33" fillId="0" borderId="38" xfId="18" applyFont="1" applyBorder="1" applyAlignment="1">
      <alignment horizontal="left" vertical="top" shrinkToFit="1"/>
    </xf>
    <xf numFmtId="0" fontId="33" fillId="8" borderId="41" xfId="18" applyFont="1" applyFill="1" applyBorder="1" applyAlignment="1">
      <alignment horizontal="right" vertical="top" shrinkToFit="1"/>
    </xf>
    <xf numFmtId="0" fontId="33" fillId="0" borderId="24" xfId="18" applyFont="1" applyBorder="1" applyAlignment="1">
      <alignment horizontal="right" vertical="top" wrapText="1"/>
    </xf>
    <xf numFmtId="165" fontId="4" fillId="0" borderId="44" xfId="18" applyNumberFormat="1" applyFont="1" applyBorder="1" applyAlignment="1">
      <alignment vertical="top" wrapText="1"/>
    </xf>
    <xf numFmtId="165" fontId="4" fillId="0" borderId="33" xfId="18" applyNumberFormat="1" applyFont="1" applyBorder="1" applyAlignment="1">
      <alignment vertical="top" wrapText="1"/>
    </xf>
    <xf numFmtId="165" fontId="4" fillId="0" borderId="45" xfId="18" applyNumberFormat="1" applyFont="1" applyBorder="1" applyAlignment="1">
      <alignment vertical="top" wrapText="1"/>
    </xf>
    <xf numFmtId="165" fontId="4" fillId="0" borderId="46" xfId="18" applyNumberFormat="1" applyFont="1" applyBorder="1" applyAlignment="1">
      <alignment vertical="top" wrapText="1"/>
    </xf>
    <xf numFmtId="165" fontId="4" fillId="0" borderId="44" xfId="18" applyNumberFormat="1" applyFont="1" applyBorder="1" applyAlignment="1">
      <alignment vertical="center" wrapText="1"/>
    </xf>
    <xf numFmtId="165" fontId="4" fillId="0" borderId="33" xfId="18" applyNumberFormat="1" applyFont="1" applyBorder="1" applyAlignment="1">
      <alignment vertical="center" wrapText="1"/>
    </xf>
    <xf numFmtId="165" fontId="4" fillId="0" borderId="35" xfId="18" applyNumberFormat="1" applyFont="1" applyBorder="1" applyAlignment="1">
      <alignment vertical="center" wrapText="1"/>
    </xf>
    <xf numFmtId="165" fontId="4" fillId="0" borderId="45" xfId="18" applyNumberFormat="1" applyFont="1" applyBorder="1" applyAlignment="1">
      <alignment vertical="center" wrapText="1"/>
    </xf>
    <xf numFmtId="165" fontId="4" fillId="0" borderId="46" xfId="18" applyNumberFormat="1" applyFont="1" applyBorder="1" applyAlignment="1">
      <alignment vertical="center" wrapText="1"/>
    </xf>
    <xf numFmtId="165" fontId="4" fillId="0" borderId="16" xfId="18" applyNumberFormat="1" applyFont="1" applyBorder="1" applyAlignment="1">
      <alignment vertical="center" wrapText="1"/>
    </xf>
    <xf numFmtId="165" fontId="4" fillId="0" borderId="39" xfId="18" applyNumberFormat="1" applyFont="1" applyBorder="1" applyAlignment="1">
      <alignment vertical="center" wrapText="1"/>
    </xf>
    <xf numFmtId="165" fontId="34" fillId="0" borderId="42" xfId="18" applyNumberFormat="1" applyFont="1" applyBorder="1" applyAlignment="1">
      <alignment vertical="center" wrapText="1"/>
    </xf>
    <xf numFmtId="165" fontId="4" fillId="0" borderId="9" xfId="18" applyNumberFormat="1" applyFont="1" applyBorder="1" applyAlignment="1">
      <alignment vertical="top" wrapText="1"/>
    </xf>
    <xf numFmtId="165" fontId="5" fillId="6" borderId="0" xfId="18" applyNumberFormat="1" applyFill="1" applyAlignment="1">
      <alignment vertical="top" wrapText="1"/>
    </xf>
    <xf numFmtId="165" fontId="13" fillId="0" borderId="42" xfId="18" applyNumberFormat="1" applyFont="1" applyBorder="1" applyAlignment="1">
      <alignment horizontal="right" vertical="center" wrapText="1"/>
    </xf>
    <xf numFmtId="165" fontId="7" fillId="0" borderId="25" xfId="31" applyNumberFormat="1" applyFont="1" applyBorder="1" applyAlignment="1">
      <alignment vertical="top" wrapText="1"/>
    </xf>
    <xf numFmtId="165" fontId="7" fillId="0" borderId="26" xfId="31" applyNumberFormat="1" applyFont="1" applyBorder="1" applyAlignment="1">
      <alignment vertical="top" wrapText="1"/>
    </xf>
    <xf numFmtId="165" fontId="7" fillId="0" borderId="27" xfId="31" applyNumberFormat="1" applyFont="1" applyBorder="1" applyAlignment="1">
      <alignment vertical="top" wrapText="1"/>
    </xf>
    <xf numFmtId="165" fontId="7" fillId="0" borderId="3" xfId="31" applyNumberFormat="1" applyFont="1" applyBorder="1" applyAlignment="1">
      <alignment vertical="top" wrapText="1"/>
    </xf>
    <xf numFmtId="165" fontId="7" fillId="0" borderId="28" xfId="31" applyNumberFormat="1" applyFont="1" applyBorder="1" applyAlignment="1">
      <alignment vertical="top" wrapText="1"/>
    </xf>
    <xf numFmtId="165" fontId="7" fillId="0" borderId="5" xfId="31" applyNumberFormat="1" applyFont="1" applyBorder="1" applyAlignment="1">
      <alignment vertical="top" wrapText="1"/>
    </xf>
    <xf numFmtId="165" fontId="7" fillId="0" borderId="29" xfId="31" applyNumberFormat="1" applyFont="1" applyBorder="1" applyAlignment="1">
      <alignment vertical="top" wrapText="1"/>
    </xf>
    <xf numFmtId="165" fontId="4" fillId="0" borderId="30" xfId="2" applyNumberFormat="1" applyFont="1" applyBorder="1" applyAlignment="1">
      <alignment vertical="top" wrapText="1"/>
    </xf>
    <xf numFmtId="165" fontId="7" fillId="0" borderId="31" xfId="31" applyNumberFormat="1" applyFont="1" applyBorder="1" applyAlignment="1">
      <alignment vertical="top" wrapText="1"/>
    </xf>
    <xf numFmtId="165" fontId="7" fillId="0" borderId="32" xfId="31" applyNumberFormat="1" applyFont="1" applyBorder="1" applyAlignment="1">
      <alignment vertical="top" wrapText="1"/>
    </xf>
    <xf numFmtId="165" fontId="7" fillId="0" borderId="6" xfId="31" applyNumberFormat="1" applyFont="1" applyBorder="1" applyAlignment="1">
      <alignment vertical="top" wrapText="1"/>
    </xf>
    <xf numFmtId="165" fontId="7" fillId="0" borderId="33" xfId="31" applyNumberFormat="1" applyFont="1" applyBorder="1" applyAlignment="1">
      <alignment vertical="top" wrapText="1"/>
    </xf>
    <xf numFmtId="165" fontId="7" fillId="0" borderId="34" xfId="31" applyNumberFormat="1" applyFont="1" applyBorder="1" applyAlignment="1">
      <alignment vertical="top" wrapText="1"/>
    </xf>
    <xf numFmtId="165" fontId="7" fillId="0" borderId="35" xfId="31" applyNumberFormat="1" applyFont="1" applyBorder="1" applyAlignment="1">
      <alignment vertical="top" wrapText="1"/>
    </xf>
    <xf numFmtId="165" fontId="4" fillId="0" borderId="30" xfId="18" applyNumberFormat="1" applyFont="1" applyBorder="1" applyAlignment="1">
      <alignment vertical="top" wrapText="1"/>
    </xf>
    <xf numFmtId="165" fontId="9" fillId="0" borderId="36" xfId="18" applyNumberFormat="1" applyFont="1" applyBorder="1" applyAlignment="1">
      <alignment vertical="top" wrapText="1"/>
    </xf>
    <xf numFmtId="165" fontId="9" fillId="0" borderId="9" xfId="18" applyNumberFormat="1" applyFont="1" applyBorder="1" applyAlignment="1">
      <alignment vertical="top" wrapText="1"/>
    </xf>
    <xf numFmtId="165" fontId="7" fillId="0" borderId="21" xfId="31" applyNumberFormat="1" applyFont="1" applyBorder="1" applyAlignment="1">
      <alignment vertical="top" wrapText="1"/>
    </xf>
    <xf numFmtId="165" fontId="7" fillId="0" borderId="22" xfId="31" applyNumberFormat="1" applyFont="1" applyBorder="1" applyAlignment="1">
      <alignment vertical="top" wrapText="1"/>
    </xf>
    <xf numFmtId="15" fontId="39" fillId="0" borderId="23" xfId="32" applyNumberFormat="1" applyBorder="1" applyAlignment="1">
      <alignment horizontal="center" vertical="center"/>
    </xf>
    <xf numFmtId="0" fontId="3" fillId="0" borderId="0" xfId="0" applyFont="1"/>
    <xf numFmtId="0" fontId="7" fillId="8" borderId="24" xfId="0" applyFont="1" applyFill="1" applyBorder="1" applyAlignment="1">
      <alignment wrapText="1"/>
    </xf>
    <xf numFmtId="0" fontId="7" fillId="8" borderId="47" xfId="0" applyFont="1" applyFill="1" applyBorder="1" applyAlignment="1">
      <alignment wrapText="1"/>
    </xf>
    <xf numFmtId="0" fontId="21" fillId="8" borderId="38" xfId="0" applyFont="1" applyFill="1" applyBorder="1" applyAlignment="1">
      <alignment horizontal="center" vertical="top"/>
    </xf>
    <xf numFmtId="0" fontId="21" fillId="8" borderId="20" xfId="0" applyFont="1" applyFill="1" applyBorder="1" applyAlignment="1">
      <alignment horizontal="center" vertical="top"/>
    </xf>
    <xf numFmtId="0" fontId="13" fillId="8" borderId="7" xfId="0" applyFont="1" applyFill="1" applyBorder="1" applyAlignment="1">
      <alignment horizontal="center" vertical="top"/>
    </xf>
    <xf numFmtId="0" fontId="0" fillId="8" borderId="8" xfId="0" applyFill="1" applyBorder="1"/>
    <xf numFmtId="0" fontId="7" fillId="8" borderId="7" xfId="0" applyFont="1" applyFill="1" applyBorder="1" applyAlignment="1">
      <alignment horizontal="left" vertical="top" wrapText="1"/>
    </xf>
    <xf numFmtId="0" fontId="7" fillId="8" borderId="8" xfId="0" applyFont="1" applyFill="1" applyBorder="1" applyAlignment="1">
      <alignment horizontal="left" vertical="top" wrapText="1"/>
    </xf>
    <xf numFmtId="0" fontId="31" fillId="8" borderId="7" xfId="0" applyFont="1" applyFill="1" applyBorder="1" applyAlignment="1">
      <alignment vertical="top" wrapText="1"/>
    </xf>
    <xf numFmtId="0" fontId="13" fillId="8" borderId="8" xfId="0" applyFont="1" applyFill="1" applyBorder="1" applyAlignment="1">
      <alignment horizontal="center" vertical="top"/>
    </xf>
    <xf numFmtId="0" fontId="7" fillId="8" borderId="7" xfId="0" applyFont="1" applyFill="1" applyBorder="1" applyAlignment="1">
      <alignment vertical="top" wrapText="1"/>
    </xf>
    <xf numFmtId="0" fontId="9" fillId="8" borderId="7" xfId="0" applyFont="1" applyFill="1" applyBorder="1" applyAlignment="1">
      <alignment vertical="top" wrapText="1"/>
    </xf>
    <xf numFmtId="0" fontId="10" fillId="8" borderId="8" xfId="0" applyFont="1" applyFill="1" applyBorder="1"/>
    <xf numFmtId="0" fontId="37" fillId="0" borderId="0" xfId="20" applyFont="1" applyAlignment="1">
      <alignment horizontal="center" wrapText="1"/>
    </xf>
    <xf numFmtId="0" fontId="0" fillId="0" borderId="0" xfId="20" applyFont="1" applyAlignment="1">
      <alignment horizontal="center"/>
    </xf>
    <xf numFmtId="0" fontId="26" fillId="9" borderId="0" xfId="18" applyFont="1" applyFill="1" applyAlignment="1">
      <alignment horizontal="center"/>
    </xf>
    <xf numFmtId="0" fontId="26" fillId="9" borderId="49" xfId="18" applyFont="1" applyFill="1" applyBorder="1" applyAlignment="1">
      <alignment horizontal="center"/>
    </xf>
    <xf numFmtId="6" fontId="9" fillId="0" borderId="0" xfId="18" applyNumberFormat="1" applyFont="1" applyAlignment="1">
      <alignment horizontal="center"/>
    </xf>
    <xf numFmtId="6" fontId="9" fillId="0" borderId="49" xfId="18" applyNumberFormat="1" applyFont="1" applyBorder="1" applyAlignment="1">
      <alignment horizontal="center"/>
    </xf>
    <xf numFmtId="0" fontId="13" fillId="0" borderId="0" xfId="18" applyFont="1" applyAlignment="1">
      <alignment horizontal="center"/>
    </xf>
    <xf numFmtId="0" fontId="13" fillId="0" borderId="49" xfId="18" applyFont="1" applyBorder="1" applyAlignment="1">
      <alignment horizontal="center"/>
    </xf>
    <xf numFmtId="0" fontId="4" fillId="0" borderId="0" xfId="18" applyFont="1" applyAlignment="1">
      <alignment horizontal="center"/>
    </xf>
    <xf numFmtId="0" fontId="4" fillId="0" borderId="49" xfId="18" applyFont="1" applyBorder="1" applyAlignment="1">
      <alignment horizontal="center"/>
    </xf>
    <xf numFmtId="0" fontId="26" fillId="9" borderId="38" xfId="18" applyFont="1" applyFill="1" applyBorder="1" applyAlignment="1">
      <alignment horizontal="center" vertical="top" wrapText="1"/>
    </xf>
    <xf numFmtId="0" fontId="26" fillId="9" borderId="19" xfId="18" applyFont="1" applyFill="1" applyBorder="1" applyAlignment="1">
      <alignment horizontal="center" vertical="top" wrapText="1"/>
    </xf>
    <xf numFmtId="6" fontId="9" fillId="0" borderId="7" xfId="18" applyNumberFormat="1" applyFont="1" applyBorder="1" applyAlignment="1">
      <alignment horizontal="center" vertical="top" wrapText="1"/>
    </xf>
    <xf numFmtId="0" fontId="9" fillId="0" borderId="0" xfId="18" applyFont="1" applyAlignment="1">
      <alignment horizontal="center" vertical="top" wrapText="1"/>
    </xf>
    <xf numFmtId="0" fontId="9" fillId="0" borderId="7" xfId="18" applyFont="1" applyBorder="1" applyAlignment="1">
      <alignment horizontal="center" vertical="top"/>
    </xf>
    <xf numFmtId="0" fontId="9" fillId="0" borderId="0" xfId="18" applyFont="1" applyAlignment="1">
      <alignment horizontal="center" vertical="top"/>
    </xf>
    <xf numFmtId="0" fontId="4" fillId="0" borderId="7" xfId="18" applyFont="1" applyBorder="1" applyAlignment="1">
      <alignment horizontal="center" vertical="top"/>
    </xf>
    <xf numFmtId="0" fontId="4" fillId="0" borderId="0" xfId="18" applyFont="1" applyAlignment="1">
      <alignment horizontal="center" vertical="top"/>
    </xf>
    <xf numFmtId="0" fontId="26" fillId="9" borderId="0" xfId="18" applyFont="1" applyFill="1" applyAlignment="1">
      <alignment horizontal="center" vertical="top"/>
    </xf>
    <xf numFmtId="6" fontId="28" fillId="0" borderId="0" xfId="18" applyNumberFormat="1" applyFont="1" applyAlignment="1">
      <alignment horizontal="center" vertical="top"/>
    </xf>
    <xf numFmtId="0" fontId="28" fillId="0" borderId="0" xfId="18" applyFont="1" applyAlignment="1">
      <alignment horizontal="center" vertical="top"/>
    </xf>
    <xf numFmtId="0" fontId="7" fillId="0" borderId="0" xfId="18" applyFont="1" applyAlignment="1">
      <alignment horizontal="center" vertical="top"/>
    </xf>
    <xf numFmtId="165" fontId="4" fillId="9" borderId="13" xfId="18" applyNumberFormat="1" applyFont="1" applyFill="1" applyBorder="1" applyAlignment="1">
      <alignment vertical="center"/>
    </xf>
    <xf numFmtId="43" fontId="4" fillId="9" borderId="14" xfId="18" applyNumberFormat="1" applyFont="1" applyFill="1" applyBorder="1" applyAlignment="1">
      <alignment vertical="center"/>
    </xf>
    <xf numFmtId="165" fontId="4" fillId="9" borderId="17" xfId="18" applyNumberFormat="1" applyFont="1" applyFill="1" applyBorder="1" applyAlignment="1">
      <alignment vertical="center"/>
    </xf>
    <xf numFmtId="165" fontId="4" fillId="9" borderId="36" xfId="18" applyNumberFormat="1" applyFont="1" applyFill="1" applyBorder="1" applyAlignment="1">
      <alignment vertical="center"/>
    </xf>
  </cellXfs>
  <cellStyles count="33">
    <cellStyle name="Actual Date" xfId="1" xr:uid="{00000000-0005-0000-0000-000000000000}"/>
    <cellStyle name="Comma" xfId="31" builtinId="3"/>
    <cellStyle name="Comma 2" xfId="2" xr:uid="{00000000-0005-0000-0000-000001000000}"/>
    <cellStyle name="Comma 3" xfId="30" xr:uid="{900E8B5A-64B7-4D5D-9416-E42A78E9D9D4}"/>
    <cellStyle name="Comma0" xfId="3" xr:uid="{00000000-0005-0000-0000-000002000000}"/>
    <cellStyle name="Currency 2" xfId="4" xr:uid="{00000000-0005-0000-0000-000003000000}"/>
    <cellStyle name="Currency0" xfId="5" xr:uid="{00000000-0005-0000-0000-000004000000}"/>
    <cellStyle name="Date" xfId="6" xr:uid="{00000000-0005-0000-0000-000005000000}"/>
    <cellStyle name="Fixed" xfId="7" xr:uid="{00000000-0005-0000-0000-000006000000}"/>
    <cellStyle name="Grey" xfId="8" xr:uid="{00000000-0005-0000-0000-000007000000}"/>
    <cellStyle name="HEADER" xfId="9" xr:uid="{00000000-0005-0000-0000-000008000000}"/>
    <cellStyle name="Heading 1" xfId="10" builtinId="16" customBuiltin="1"/>
    <cellStyle name="Heading 2" xfId="11" builtinId="17" customBuiltin="1"/>
    <cellStyle name="Heading1" xfId="12" xr:uid="{00000000-0005-0000-0000-00000B000000}"/>
    <cellStyle name="Heading2" xfId="13" xr:uid="{00000000-0005-0000-0000-00000C000000}"/>
    <cellStyle name="HIGHLIGHT" xfId="14" xr:uid="{00000000-0005-0000-0000-00000D000000}"/>
    <cellStyle name="Hyperlink" xfId="32" builtinId="8"/>
    <cellStyle name="Input [yellow]" xfId="15" xr:uid="{00000000-0005-0000-0000-00000E000000}"/>
    <cellStyle name="no dec" xfId="16" xr:uid="{00000000-0005-0000-0000-00000F000000}"/>
    <cellStyle name="Normal" xfId="0" builtinId="0"/>
    <cellStyle name="Normal - Style1" xfId="17" xr:uid="{00000000-0005-0000-0000-000011000000}"/>
    <cellStyle name="Normal 2" xfId="18" xr:uid="{00000000-0005-0000-0000-000012000000}"/>
    <cellStyle name="Normal 3" xfId="19" xr:uid="{00000000-0005-0000-0000-000013000000}"/>
    <cellStyle name="Normal 4" xfId="27" xr:uid="{00000000-0005-0000-0000-000014000000}"/>
    <cellStyle name="Normal 4 2" xfId="28" xr:uid="{8925A63A-A0C8-4372-90D1-3C6C84177C73}"/>
    <cellStyle name="Normal 5" xfId="20" xr:uid="{00000000-0005-0000-0000-000015000000}"/>
    <cellStyle name="Normal 6" xfId="29" xr:uid="{C4392339-7AF0-4C0E-AF22-74249D4DBA4E}"/>
    <cellStyle name="Normal_distgn2k" xfId="21" xr:uid="{00000000-0005-0000-0000-000017000000}"/>
    <cellStyle name="Percent [2]" xfId="22" xr:uid="{00000000-0005-0000-0000-000019000000}"/>
    <cellStyle name="Total" xfId="23" builtinId="25" customBuiltin="1"/>
    <cellStyle name="Unprot" xfId="24" xr:uid="{00000000-0005-0000-0000-00001B000000}"/>
    <cellStyle name="Unprot$" xfId="25" xr:uid="{00000000-0005-0000-0000-00001C000000}"/>
    <cellStyle name="Unprotect" xfId="26" xr:uid="{00000000-0005-0000-0000-00001D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marshal\AppData\Local\Microsoft\Windows\Temporary%20Internet%20Files\Content.Outlook\XY7DG3XY\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rates\model\IEPR19\FormsandInst\lmFINAL%202017_Forms_and_Instructions_for_Submitting_Demand_Forecasts%20rev%201-31-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 val="2013-2020 EDU Allocation"/>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FormsList&amp;FilerInfo"/>
      <sheetName val="Form 1.1a"/>
      <sheetName val="Form 1.1b"/>
      <sheetName val="Form 1.2"/>
      <sheetName val="Form 1.3"/>
      <sheetName val="Form 1.4"/>
      <sheetName val="Form 1.5"/>
      <sheetName val="Form 1.6a"/>
      <sheetName val="Form 1.6b"/>
      <sheetName val="Form 1.6c"/>
      <sheetName val="Form 1.6d"/>
      <sheetName val="Form 1.7a"/>
      <sheetName val="Form 1.7b"/>
      <sheetName val="Form 1.7c"/>
      <sheetName val="Form 1.8"/>
      <sheetName val="Form 2.1"/>
      <sheetName val="Form 2.2"/>
      <sheetName val="Form 2.3"/>
      <sheetName val="Form 3.2"/>
      <sheetName val="Form 3.3"/>
      <sheetName val="Form 3.4"/>
      <sheetName val="Form 4"/>
      <sheetName val="Form 6"/>
      <sheetName val="Form 7.1"/>
      <sheetName val="Form 7.2"/>
      <sheetName val="Form 8.1a (IOU)"/>
      <sheetName val="Form 8.1a (POU or CCA)"/>
      <sheetName val="Form 8.1a (ESP)"/>
      <sheetName val="Form 8.1b (Bundled)"/>
      <sheetName val="Form 8.1b (Direct Access)"/>
      <sheetName val="Form 8.2"/>
    </sheetNames>
    <sheetDataSet>
      <sheetData sheetId="0"/>
      <sheetData sheetId="1">
        <row r="2">
          <cell r="B2" t="str">
            <v>Participant Name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persons/person.xml><?xml version="1.0" encoding="utf-8"?>
<personList xmlns="http://schemas.microsoft.com/office/spreadsheetml/2018/threadedcomments" xmlns:x="http://schemas.openxmlformats.org/spreadsheetml/2006/main">
  <person displayName="Christopher Benitez" id="{22E560A2-9C9D-4AE6-B396-5DE2773477F8}" userId="S::christopher.benitez@sce.com::2e450bac-a4f7-45ab-97ef-5ea800eca7a6"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31" dT="2025-05-26T20:05:27.34" personId="{22E560A2-9C9D-4AE6-B396-5DE2773477F8}" id="{296B8F93-2018-42B2-8A07-9183D56C7AB9}">
    <text>Added row to account for Other Power Production not listed above</text>
  </threadedComment>
  <threadedComment ref="C42" dT="2025-05-26T20:05:56.72" personId="{22E560A2-9C9D-4AE6-B396-5DE2773477F8}" id="{A004456F-B49E-4A43-8878-A9DB5D59FF64}">
    <text>Updated category to reflect other Generation programs not listed above.</text>
  </threadedComment>
  <threadedComment ref="C49" dT="2025-05-26T20:06:41.33" personId="{22E560A2-9C9D-4AE6-B396-5DE2773477F8}" id="{34D8CDBD-6B12-4B9A-A426-C9D5AEFD2A33}">
    <text>Changed the formula to remove the negative sign from the Transmission Subtotal</text>
  </threadedComment>
</ThreadedComments>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Christopher.Benitez@sce.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21"/>
  <sheetViews>
    <sheetView zoomScale="70" zoomScaleNormal="70" workbookViewId="0">
      <selection activeCell="G12" sqref="G12"/>
    </sheetView>
  </sheetViews>
  <sheetFormatPr defaultColWidth="8.6640625" defaultRowHeight="10" x14ac:dyDescent="0.2"/>
  <cols>
    <col min="1" max="1" width="56.109375" bestFit="1" customWidth="1"/>
    <col min="2" max="2" width="63.6640625" customWidth="1"/>
  </cols>
  <sheetData>
    <row r="1" spans="1:2" s="45" customFormat="1" ht="20" x14ac:dyDescent="0.4">
      <c r="A1" s="155" t="s">
        <v>0</v>
      </c>
      <c r="B1" s="156"/>
    </row>
    <row r="2" spans="1:2" ht="18" x14ac:dyDescent="0.2">
      <c r="A2" s="157"/>
      <c r="B2" s="158"/>
    </row>
    <row r="3" spans="1:2" ht="18" x14ac:dyDescent="0.2">
      <c r="A3" s="157" t="s">
        <v>1</v>
      </c>
      <c r="B3" s="158"/>
    </row>
    <row r="4" spans="1:2" ht="18" x14ac:dyDescent="0.2">
      <c r="A4" s="157" t="s">
        <v>2</v>
      </c>
      <c r="B4" s="162"/>
    </row>
    <row r="5" spans="1:2" ht="18" x14ac:dyDescent="0.2">
      <c r="A5" s="157" t="s">
        <v>3</v>
      </c>
      <c r="B5" s="162"/>
    </row>
    <row r="6" spans="1:2" ht="18" x14ac:dyDescent="0.2">
      <c r="A6" s="76"/>
      <c r="B6" s="75"/>
    </row>
    <row r="7" spans="1:2" ht="185.25" customHeight="1" x14ac:dyDescent="0.2">
      <c r="A7" s="163" t="s">
        <v>4</v>
      </c>
      <c r="B7" s="158"/>
    </row>
    <row r="8" spans="1:2" ht="18.75" customHeight="1" x14ac:dyDescent="0.2">
      <c r="A8" s="79"/>
      <c r="B8" s="75"/>
    </row>
    <row r="9" spans="1:2" ht="15.5" x14ac:dyDescent="0.2">
      <c r="A9" s="80" t="s">
        <v>5</v>
      </c>
      <c r="B9" s="75"/>
    </row>
    <row r="10" spans="1:2" ht="84" customHeight="1" x14ac:dyDescent="0.2">
      <c r="A10" s="163" t="s">
        <v>6</v>
      </c>
      <c r="B10" s="158"/>
    </row>
    <row r="11" spans="1:2" ht="16.5" customHeight="1" x14ac:dyDescent="0.2">
      <c r="A11" s="79"/>
      <c r="B11" s="75"/>
    </row>
    <row r="12" spans="1:2" ht="17.25" customHeight="1" x14ac:dyDescent="0.25">
      <c r="A12" s="164" t="s">
        <v>7</v>
      </c>
      <c r="B12" s="165"/>
    </row>
    <row r="13" spans="1:2" ht="127.5" customHeight="1" x14ac:dyDescent="0.2">
      <c r="A13" s="161" t="s">
        <v>8</v>
      </c>
      <c r="B13" s="158"/>
    </row>
    <row r="14" spans="1:2" ht="17.25" customHeight="1" x14ac:dyDescent="0.2">
      <c r="A14" s="79"/>
      <c r="B14" s="75"/>
    </row>
    <row r="15" spans="1:2" ht="15.5" x14ac:dyDescent="0.2">
      <c r="A15" s="80" t="s">
        <v>9</v>
      </c>
      <c r="B15" s="75"/>
    </row>
    <row r="16" spans="1:2" ht="46.5" customHeight="1" x14ac:dyDescent="0.2">
      <c r="A16" s="159" t="s">
        <v>10</v>
      </c>
      <c r="B16" s="160"/>
    </row>
    <row r="17" spans="1:2" ht="15.75" customHeight="1" x14ac:dyDescent="0.2">
      <c r="A17" s="77"/>
      <c r="B17" s="78"/>
    </row>
    <row r="18" spans="1:2" ht="24.75" customHeight="1" x14ac:dyDescent="0.2">
      <c r="A18" s="55" t="s">
        <v>11</v>
      </c>
      <c r="B18" s="75"/>
    </row>
    <row r="19" spans="1:2" s="46" customFormat="1" ht="23.25" customHeight="1" x14ac:dyDescent="0.25">
      <c r="A19" s="73" t="s">
        <v>12</v>
      </c>
      <c r="B19" s="74">
        <v>45824</v>
      </c>
    </row>
    <row r="20" spans="1:2" s="1" customFormat="1" ht="23.25" customHeight="1" x14ac:dyDescent="0.25">
      <c r="A20" s="73" t="s">
        <v>13</v>
      </c>
      <c r="B20" s="74">
        <v>45852</v>
      </c>
    </row>
    <row r="21" spans="1:2" ht="33.75" customHeight="1" x14ac:dyDescent="0.35">
      <c r="A21" s="153" t="s">
        <v>14</v>
      </c>
      <c r="B21" s="154"/>
    </row>
  </sheetData>
  <customSheetViews>
    <customSheetView guid="{64245E33-E577-4C25-9B98-21C112E84FF6}" scale="75" showPageBreaks="1" fitToPage="1" printArea="1">
      <selection activeCell="B34" sqref="B34"/>
      <pageMargins left="0" right="0" top="0" bottom="0" header="0" footer="0"/>
      <pageSetup scale="76" orientation="portrait" r:id="rId1"/>
      <headerFooter alignWithMargins="0">
        <oddFooter>&amp;R&amp;A</oddFooter>
      </headerFooter>
    </customSheetView>
    <customSheetView guid="{2C54E754-4594-47E3-AFE9-B28C28B63E5C}" scale="75" fitToPage="1">
      <selection activeCell="B34" sqref="B34"/>
      <pageMargins left="0" right="0" top="0" bottom="0" header="0" footer="0"/>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 right="0" top="0" bottom="0" header="0" footer="0"/>
      <pageSetup scale="75" orientation="portrait" r:id="rId3"/>
      <headerFooter alignWithMargins="0">
        <oddFooter>&amp;R&amp;A</oddFooter>
      </headerFooter>
    </customSheetView>
    <customSheetView guid="{C3E70234-FA18-40E7-B25F-218A5F7D2EA2}" scale="75" fitToPage="1">
      <selection activeCell="L44" sqref="L44"/>
      <pageMargins left="0" right="0" top="0" bottom="0" header="0" footer="0"/>
      <pageSetup scale="81" orientation="portrait" r:id="rId4"/>
      <headerFooter alignWithMargins="0">
        <oddFooter>&amp;R&amp;A</oddFooter>
      </headerFooter>
    </customSheetView>
  </customSheetViews>
  <mergeCells count="11">
    <mergeCell ref="A21:B21"/>
    <mergeCell ref="A1:B1"/>
    <mergeCell ref="A3:B3"/>
    <mergeCell ref="A16:B16"/>
    <mergeCell ref="A13:B13"/>
    <mergeCell ref="A2:B2"/>
    <mergeCell ref="A4:B4"/>
    <mergeCell ref="A5:B5"/>
    <mergeCell ref="A7:B7"/>
    <mergeCell ref="A10:B10"/>
    <mergeCell ref="A12:B12"/>
  </mergeCells>
  <phoneticPr fontId="0" type="noConversion"/>
  <printOptions horizontalCentered="1"/>
  <pageMargins left="0.25" right="0.75" top="0.5" bottom="0.5" header="0.5" footer="0.5"/>
  <pageSetup scale="93"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J12"/>
  <sheetViews>
    <sheetView zoomScaleNormal="100" workbookViewId="0">
      <selection activeCell="B17" sqref="B17"/>
    </sheetView>
  </sheetViews>
  <sheetFormatPr defaultColWidth="8.6640625" defaultRowHeight="10" x14ac:dyDescent="0.2"/>
  <cols>
    <col min="1" max="1" width="32.109375" customWidth="1"/>
    <col min="2" max="2" width="89.6640625" customWidth="1"/>
    <col min="3" max="3" width="12.6640625" customWidth="1"/>
    <col min="10" max="10" width="22.6640625" bestFit="1" customWidth="1"/>
    <col min="11" max="11" width="19.33203125" customWidth="1"/>
  </cols>
  <sheetData>
    <row r="1" spans="1:10" ht="18" x14ac:dyDescent="0.4">
      <c r="A1" s="47" t="s">
        <v>15</v>
      </c>
      <c r="B1" s="48"/>
      <c r="C1" s="39"/>
    </row>
    <row r="2" spans="1:10" ht="17.25" customHeight="1" x14ac:dyDescent="0.3">
      <c r="A2" s="40" t="s">
        <v>16</v>
      </c>
      <c r="B2" s="37" t="s">
        <v>17</v>
      </c>
    </row>
    <row r="3" spans="1:10" ht="13" x14ac:dyDescent="0.3">
      <c r="A3" s="41" t="s">
        <v>18</v>
      </c>
      <c r="B3" s="38">
        <v>45852</v>
      </c>
    </row>
    <row r="4" spans="1:10" ht="15" customHeight="1" x14ac:dyDescent="0.3">
      <c r="A4" s="41" t="s">
        <v>19</v>
      </c>
      <c r="B4" s="38" t="s">
        <v>20</v>
      </c>
    </row>
    <row r="5" spans="1:10" ht="12.5" x14ac:dyDescent="0.25">
      <c r="A5" s="68"/>
      <c r="B5" s="38" t="s">
        <v>21</v>
      </c>
    </row>
    <row r="6" spans="1:10" ht="12.5" x14ac:dyDescent="0.25">
      <c r="A6" s="68"/>
      <c r="B6" s="38" t="s">
        <v>22</v>
      </c>
    </row>
    <row r="7" spans="1:10" ht="13" thickBot="1" x14ac:dyDescent="0.3">
      <c r="A7" s="69"/>
      <c r="B7" s="151" t="s">
        <v>23</v>
      </c>
      <c r="C7" s="42"/>
    </row>
    <row r="8" spans="1:10" ht="11.25" customHeight="1" x14ac:dyDescent="0.2">
      <c r="C8" s="49"/>
    </row>
    <row r="9" spans="1:10" ht="10.5" x14ac:dyDescent="0.2">
      <c r="C9" s="49" t="s">
        <v>24</v>
      </c>
      <c r="E9" t="s">
        <v>25</v>
      </c>
      <c r="J9" t="s">
        <v>26</v>
      </c>
    </row>
    <row r="10" spans="1:10" x14ac:dyDescent="0.2">
      <c r="A10" s="44" t="s">
        <v>27</v>
      </c>
      <c r="B10" s="44" t="str">
        <f>'Form 8.1a (IOU)'!C5</f>
        <v>IOU REVENUE REQUIREMENTS BY MAJOR COST CATEGORIES/UNBUNDLED RATE COMPONENT</v>
      </c>
      <c r="C10" s="43" t="s">
        <v>28</v>
      </c>
      <c r="E10" s="152" t="s">
        <v>29</v>
      </c>
    </row>
    <row r="11" spans="1:10" x14ac:dyDescent="0.2">
      <c r="A11" s="44" t="s">
        <v>30</v>
      </c>
      <c r="B11" s="44" t="s">
        <v>31</v>
      </c>
      <c r="C11" s="43" t="s">
        <v>28</v>
      </c>
      <c r="E11" s="152" t="s">
        <v>32</v>
      </c>
    </row>
    <row r="12" spans="1:10" x14ac:dyDescent="0.2">
      <c r="A12" s="44" t="s">
        <v>33</v>
      </c>
      <c r="B12" s="44" t="s">
        <v>34</v>
      </c>
      <c r="C12" s="43" t="s">
        <v>28</v>
      </c>
      <c r="E12" s="152" t="s">
        <v>32</v>
      </c>
    </row>
  </sheetData>
  <customSheetViews>
    <customSheetView guid="{64245E33-E577-4C25-9B98-21C112E84FF6}" scale="80" showPageBreaks="1" fitToPage="1" printArea="1">
      <selection activeCell="D58" sqref="D58"/>
      <pageMargins left="0" right="0" top="0" bottom="0" header="0" footer="0"/>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 right="0" top="0" bottom="0" header="0" footer="0"/>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 right="0" top="0" bottom="0" header="0" footer="0"/>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 right="0" top="0" bottom="0" header="0" footer="0"/>
      <printOptions horizontalCentered="1"/>
      <pageSetup scale="93" orientation="landscape" r:id="rId4"/>
      <headerFooter alignWithMargins="0">
        <oddFooter>&amp;R&amp;A</oddFooter>
      </headerFooter>
    </customSheetView>
  </customSheetViews>
  <phoneticPr fontId="0" type="noConversion"/>
  <hyperlinks>
    <hyperlink ref="B7" r:id="rId5" xr:uid="{5E5C85A0-95F2-4DE9-9243-D599683C7563}"/>
  </hyperlinks>
  <printOptions horizontalCentered="1"/>
  <pageMargins left="0.25" right="0.25" top="1" bottom="1" header="0.5" footer="0.5"/>
  <pageSetup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9A12E-6493-4E3F-AE19-01DCBAE84090}">
  <sheetPr codeName="Sheet12">
    <pageSetUpPr fitToPage="1"/>
  </sheetPr>
  <dimension ref="A1:T84"/>
  <sheetViews>
    <sheetView tabSelected="1" zoomScale="85" zoomScaleNormal="85" workbookViewId="0">
      <pane ySplit="2" topLeftCell="A3" activePane="bottomLeft" state="frozen"/>
      <selection activeCell="C69" sqref="C69"/>
      <selection pane="bottomLeft" activeCell="M16" sqref="M16"/>
    </sheetView>
  </sheetViews>
  <sheetFormatPr defaultColWidth="8.44140625" defaultRowHeight="12.5" x14ac:dyDescent="0.25"/>
  <cols>
    <col min="1" max="2" width="8.44140625" style="6"/>
    <col min="3" max="3" width="75.6640625" style="6" customWidth="1"/>
    <col min="4" max="17" width="20.6640625" style="98" bestFit="1" customWidth="1"/>
    <col min="18" max="20" width="12" style="6" customWidth="1"/>
    <col min="21" max="16384" width="8.44140625" style="6"/>
  </cols>
  <sheetData>
    <row r="1" spans="1:20" ht="110.4" customHeight="1" x14ac:dyDescent="0.5">
      <c r="C1" s="166" t="s">
        <v>35</v>
      </c>
      <c r="D1" s="167"/>
      <c r="E1" s="167"/>
      <c r="F1" s="167"/>
      <c r="G1" s="167"/>
      <c r="H1" s="167"/>
      <c r="I1" s="167"/>
      <c r="J1" s="167"/>
      <c r="K1" s="167"/>
      <c r="L1" s="167"/>
      <c r="M1" s="167"/>
    </row>
    <row r="2" spans="1:20" ht="15.65" customHeight="1" x14ac:dyDescent="0.35">
      <c r="C2" s="168" t="s">
        <v>36</v>
      </c>
      <c r="D2" s="168"/>
      <c r="E2" s="168"/>
      <c r="F2" s="168"/>
      <c r="G2" s="168"/>
      <c r="H2" s="168"/>
      <c r="I2" s="168"/>
      <c r="J2" s="168"/>
      <c r="K2" s="168"/>
      <c r="L2" s="168"/>
      <c r="M2" s="168"/>
      <c r="N2" s="168"/>
      <c r="O2" s="168"/>
      <c r="P2" s="168"/>
      <c r="Q2" s="169"/>
    </row>
    <row r="3" spans="1:20" ht="15.5" x14ac:dyDescent="0.35">
      <c r="C3" s="170" t="str">
        <f>'FormsList&amp;FilerInfo'!B2</f>
        <v>Southern California Edison Company</v>
      </c>
      <c r="D3" s="170"/>
      <c r="E3" s="170"/>
      <c r="F3" s="170"/>
      <c r="G3" s="170"/>
      <c r="H3" s="170"/>
      <c r="I3" s="170"/>
      <c r="J3" s="170"/>
      <c r="K3" s="170"/>
      <c r="L3" s="170"/>
      <c r="M3" s="170"/>
      <c r="N3" s="170"/>
      <c r="O3" s="170"/>
      <c r="P3" s="170"/>
      <c r="Q3" s="171"/>
    </row>
    <row r="4" spans="1:20" ht="18" x14ac:dyDescent="0.4">
      <c r="C4" s="81"/>
      <c r="D4" s="85"/>
      <c r="E4" s="85"/>
      <c r="F4" s="85"/>
      <c r="G4" s="85"/>
      <c r="H4" s="85"/>
      <c r="I4" s="85"/>
      <c r="J4" s="85"/>
      <c r="K4" s="85"/>
      <c r="L4" s="85"/>
      <c r="M4" s="85"/>
      <c r="N4" s="85"/>
      <c r="O4" s="85"/>
      <c r="P4" s="85"/>
      <c r="Q4" s="86"/>
    </row>
    <row r="5" spans="1:20" ht="18" x14ac:dyDescent="0.4">
      <c r="C5" s="172" t="s">
        <v>37</v>
      </c>
      <c r="D5" s="172"/>
      <c r="E5" s="172"/>
      <c r="F5" s="172"/>
      <c r="G5" s="172"/>
      <c r="H5" s="172"/>
      <c r="I5" s="172"/>
      <c r="J5" s="172"/>
      <c r="K5" s="172"/>
      <c r="L5" s="172"/>
      <c r="M5" s="172"/>
      <c r="N5" s="172"/>
      <c r="O5" s="172"/>
      <c r="P5" s="172"/>
      <c r="Q5" s="173"/>
    </row>
    <row r="6" spans="1:20" ht="15.5" x14ac:dyDescent="0.35">
      <c r="C6" s="174" t="s">
        <v>38</v>
      </c>
      <c r="D6" s="174"/>
      <c r="E6" s="174"/>
      <c r="F6" s="174"/>
      <c r="G6" s="174"/>
      <c r="H6" s="174"/>
      <c r="I6" s="174"/>
      <c r="J6" s="174"/>
      <c r="K6" s="174"/>
      <c r="L6" s="174"/>
      <c r="M6" s="174"/>
      <c r="N6" s="174"/>
      <c r="O6" s="174"/>
      <c r="P6" s="174"/>
      <c r="Q6" s="175"/>
      <c r="R6" s="60"/>
      <c r="S6" s="60"/>
      <c r="T6" s="60"/>
    </row>
    <row r="7" spans="1:20" ht="16" thickBot="1" x14ac:dyDescent="0.4">
      <c r="C7" s="61"/>
      <c r="D7" s="87"/>
      <c r="E7" s="87"/>
      <c r="F7" s="87"/>
      <c r="G7" s="87"/>
      <c r="H7" s="87"/>
      <c r="I7" s="87"/>
      <c r="J7" s="87"/>
      <c r="K7" s="87"/>
      <c r="L7" s="87"/>
      <c r="M7" s="87"/>
      <c r="N7" s="87"/>
      <c r="O7" s="87"/>
      <c r="P7" s="87"/>
      <c r="Q7" s="87"/>
      <c r="R7" s="60"/>
      <c r="S7" s="60"/>
      <c r="T7" s="60"/>
    </row>
    <row r="8" spans="1:20" ht="47" thickBot="1" x14ac:dyDescent="0.3">
      <c r="B8" s="2" t="s">
        <v>39</v>
      </c>
      <c r="C8" s="72" t="s">
        <v>40</v>
      </c>
      <c r="D8" s="2">
        <v>2023</v>
      </c>
      <c r="E8" s="2">
        <v>2024</v>
      </c>
      <c r="F8" s="2">
        <v>2025</v>
      </c>
      <c r="G8" s="2">
        <v>2026</v>
      </c>
      <c r="H8" s="2">
        <v>2027</v>
      </c>
      <c r="I8" s="2">
        <v>2028</v>
      </c>
      <c r="J8" s="2">
        <v>2029</v>
      </c>
      <c r="K8" s="2">
        <v>2030</v>
      </c>
      <c r="L8" s="2">
        <v>2031</v>
      </c>
      <c r="M8" s="2">
        <v>2032</v>
      </c>
      <c r="N8" s="2">
        <v>2033</v>
      </c>
      <c r="O8" s="2">
        <v>2034</v>
      </c>
      <c r="P8" s="2">
        <v>2035</v>
      </c>
      <c r="Q8" s="2">
        <v>2036</v>
      </c>
    </row>
    <row r="9" spans="1:20" ht="16" thickBot="1" x14ac:dyDescent="0.35">
      <c r="A9" s="18"/>
      <c r="B9" s="71"/>
      <c r="C9" s="19" t="s">
        <v>41</v>
      </c>
      <c r="D9" s="88"/>
      <c r="E9" s="88"/>
      <c r="F9" s="88"/>
      <c r="G9" s="88"/>
      <c r="H9" s="88"/>
      <c r="I9" s="88"/>
      <c r="J9" s="88"/>
      <c r="K9" s="88"/>
      <c r="L9" s="88"/>
      <c r="M9" s="88"/>
      <c r="N9" s="88"/>
      <c r="O9" s="88"/>
      <c r="P9" s="88"/>
      <c r="Q9" s="89"/>
    </row>
    <row r="10" spans="1:20" ht="16.5" customHeight="1" thickBot="1" x14ac:dyDescent="0.35">
      <c r="A10" s="18"/>
      <c r="B10" s="71"/>
      <c r="C10" s="20" t="s">
        <v>42</v>
      </c>
      <c r="D10" s="90"/>
      <c r="E10" s="90"/>
      <c r="F10" s="90"/>
      <c r="G10" s="90"/>
      <c r="H10" s="90"/>
      <c r="I10" s="90"/>
      <c r="J10" s="90"/>
      <c r="K10" s="90"/>
      <c r="L10" s="90"/>
      <c r="M10" s="90"/>
      <c r="N10" s="90"/>
      <c r="O10" s="90"/>
      <c r="P10" s="90"/>
      <c r="Q10" s="91"/>
    </row>
    <row r="11" spans="1:20" ht="16.5" customHeight="1" thickBot="1" x14ac:dyDescent="0.35">
      <c r="A11" s="18"/>
      <c r="B11" s="71"/>
      <c r="C11" s="21" t="s">
        <v>43</v>
      </c>
      <c r="D11" s="92"/>
      <c r="E11" s="92"/>
      <c r="F11" s="92"/>
      <c r="G11" s="92"/>
      <c r="H11" s="92"/>
      <c r="I11" s="92"/>
      <c r="J11" s="92"/>
      <c r="K11" s="92"/>
      <c r="L11" s="92"/>
      <c r="M11" s="92"/>
      <c r="N11" s="92"/>
      <c r="O11" s="92"/>
      <c r="P11" s="92"/>
      <c r="Q11" s="93"/>
    </row>
    <row r="12" spans="1:20" ht="16.5" customHeight="1" thickBot="1" x14ac:dyDescent="0.35">
      <c r="A12" s="18"/>
      <c r="B12" s="71">
        <v>1</v>
      </c>
      <c r="C12" s="22" t="s">
        <v>44</v>
      </c>
      <c r="D12" s="188"/>
      <c r="E12" s="188"/>
      <c r="F12" s="188"/>
      <c r="G12" s="188"/>
      <c r="H12" s="188"/>
      <c r="I12" s="188"/>
      <c r="J12" s="99">
        <v>37574.139000000003</v>
      </c>
      <c r="K12" s="99">
        <v>39713.379000000001</v>
      </c>
      <c r="L12" s="99">
        <v>44902.019</v>
      </c>
      <c r="M12" s="99">
        <v>49296.103999999999</v>
      </c>
      <c r="N12" s="99">
        <v>51512.974999999999</v>
      </c>
      <c r="O12" s="99">
        <v>51761.217299999997</v>
      </c>
      <c r="P12" s="99">
        <v>54088.884449999998</v>
      </c>
      <c r="Q12" s="99">
        <v>57172.200859999997</v>
      </c>
    </row>
    <row r="13" spans="1:20" ht="16.5" customHeight="1" thickBot="1" x14ac:dyDescent="0.35">
      <c r="A13" s="18"/>
      <c r="B13" s="71">
        <v>2</v>
      </c>
      <c r="C13" s="22" t="s">
        <v>45</v>
      </c>
      <c r="D13" s="100">
        <v>147130.03030000001</v>
      </c>
      <c r="E13" s="100">
        <v>154090.3119</v>
      </c>
      <c r="F13" s="100">
        <v>205557.1441</v>
      </c>
      <c r="G13" s="100">
        <v>214241.39290000001</v>
      </c>
      <c r="H13" s="100">
        <v>222505.32</v>
      </c>
      <c r="I13" s="100">
        <v>230379.76199999999</v>
      </c>
      <c r="J13" s="100">
        <v>230379.76199999999</v>
      </c>
      <c r="K13" s="100">
        <v>230379.76199999999</v>
      </c>
      <c r="L13" s="100">
        <v>230379.76199999999</v>
      </c>
      <c r="M13" s="100">
        <v>230379.76199999999</v>
      </c>
      <c r="N13" s="100">
        <v>230379.76199999999</v>
      </c>
      <c r="O13" s="100">
        <v>230379.76199999999</v>
      </c>
      <c r="P13" s="100">
        <v>230379.76199999999</v>
      </c>
      <c r="Q13" s="100">
        <v>230379.76199999999</v>
      </c>
    </row>
    <row r="14" spans="1:20" ht="16.5" customHeight="1" thickBot="1" x14ac:dyDescent="0.35">
      <c r="A14" s="18"/>
      <c r="B14" s="71"/>
      <c r="C14" s="21" t="s">
        <v>46</v>
      </c>
      <c r="D14" s="101"/>
      <c r="E14" s="101"/>
      <c r="F14" s="101"/>
      <c r="G14" s="101"/>
      <c r="H14" s="101"/>
      <c r="I14" s="101"/>
      <c r="J14" s="101"/>
      <c r="K14" s="101"/>
      <c r="L14" s="101"/>
      <c r="M14" s="101"/>
      <c r="N14" s="101"/>
      <c r="O14" s="101"/>
      <c r="P14" s="101"/>
      <c r="Q14" s="101"/>
    </row>
    <row r="15" spans="1:20" ht="16.5" customHeight="1" thickBot="1" x14ac:dyDescent="0.35">
      <c r="A15" s="18"/>
      <c r="B15" s="71">
        <v>3</v>
      </c>
      <c r="C15" s="22" t="s">
        <v>44</v>
      </c>
      <c r="D15" s="99"/>
      <c r="E15" s="99"/>
      <c r="F15" s="99"/>
      <c r="G15" s="99"/>
      <c r="H15" s="99"/>
      <c r="I15" s="99"/>
      <c r="J15" s="99"/>
      <c r="K15" s="99"/>
      <c r="L15" s="99"/>
      <c r="M15" s="99"/>
      <c r="N15" s="99"/>
      <c r="O15" s="99"/>
      <c r="P15" s="99"/>
      <c r="Q15" s="99"/>
    </row>
    <row r="16" spans="1:20" ht="16.5" customHeight="1" thickBot="1" x14ac:dyDescent="0.35">
      <c r="A16" s="18"/>
      <c r="B16" s="71">
        <v>4</v>
      </c>
      <c r="C16" s="22" t="s">
        <v>45</v>
      </c>
      <c r="D16" s="100">
        <v>237855.9632</v>
      </c>
      <c r="E16" s="100">
        <v>250869.32879999999</v>
      </c>
      <c r="F16" s="100">
        <v>356573.44919999997</v>
      </c>
      <c r="G16" s="100">
        <v>368062.71909999999</v>
      </c>
      <c r="H16" s="100">
        <v>380618.87589999998</v>
      </c>
      <c r="I16" s="100">
        <v>391329.16950000002</v>
      </c>
      <c r="J16" s="100">
        <v>391329.16950000002</v>
      </c>
      <c r="K16" s="100">
        <v>391329.16950000002</v>
      </c>
      <c r="L16" s="100">
        <v>391329.16950000002</v>
      </c>
      <c r="M16" s="100">
        <v>391329.16950000002</v>
      </c>
      <c r="N16" s="100">
        <v>391329.16950000002</v>
      </c>
      <c r="O16" s="100">
        <v>391329.16950000002</v>
      </c>
      <c r="P16" s="100">
        <v>391329.16950000002</v>
      </c>
      <c r="Q16" s="100">
        <v>391329.16950000002</v>
      </c>
    </row>
    <row r="17" spans="1:17" ht="16.5" customHeight="1" thickBot="1" x14ac:dyDescent="0.35">
      <c r="A17" s="18"/>
      <c r="B17" s="71"/>
      <c r="C17" s="21" t="s">
        <v>47</v>
      </c>
      <c r="D17" s="102"/>
      <c r="E17" s="102"/>
      <c r="F17" s="102"/>
      <c r="G17" s="102"/>
      <c r="H17" s="102"/>
      <c r="I17" s="102"/>
      <c r="J17" s="102"/>
      <c r="K17" s="102"/>
      <c r="L17" s="102"/>
      <c r="M17" s="102"/>
      <c r="N17" s="102"/>
      <c r="O17" s="102"/>
      <c r="P17" s="102"/>
      <c r="Q17" s="102"/>
    </row>
    <row r="18" spans="1:17" ht="16.5" customHeight="1" thickBot="1" x14ac:dyDescent="0.35">
      <c r="A18" s="18"/>
      <c r="B18" s="71">
        <v>5</v>
      </c>
      <c r="C18" s="22" t="s">
        <v>44</v>
      </c>
      <c r="D18" s="99">
        <v>6591.3661970000003</v>
      </c>
      <c r="E18" s="99">
        <v>6783.0873389999997</v>
      </c>
      <c r="F18" s="99">
        <v>6984.4949610000003</v>
      </c>
      <c r="G18" s="99">
        <v>7195.142707</v>
      </c>
      <c r="H18" s="99">
        <v>7410.9969769999998</v>
      </c>
      <c r="I18" s="99">
        <v>7633.3270629999997</v>
      </c>
      <c r="J18" s="99">
        <v>7862.3268559999997</v>
      </c>
      <c r="K18" s="99">
        <v>8098.1965920000002</v>
      </c>
      <c r="L18" s="99">
        <v>8341.1423930000001</v>
      </c>
      <c r="M18" s="99">
        <v>8591.3766479999995</v>
      </c>
      <c r="N18" s="99">
        <v>8849.1178999999993</v>
      </c>
      <c r="O18" s="99">
        <v>9114.5915700000005</v>
      </c>
      <c r="P18" s="99">
        <v>9388.0293409999995</v>
      </c>
      <c r="Q18" s="99">
        <v>9668.8399069999996</v>
      </c>
    </row>
    <row r="19" spans="1:17" ht="16.5" customHeight="1" thickBot="1" x14ac:dyDescent="0.35">
      <c r="A19" s="18"/>
      <c r="B19" s="71">
        <v>6</v>
      </c>
      <c r="C19" s="22" t="s">
        <v>45</v>
      </c>
      <c r="D19" s="100"/>
      <c r="E19" s="100"/>
      <c r="F19" s="100"/>
      <c r="G19" s="100"/>
      <c r="H19" s="100"/>
      <c r="I19" s="100"/>
      <c r="J19" s="100"/>
      <c r="K19" s="100"/>
      <c r="L19" s="100"/>
      <c r="M19" s="100"/>
      <c r="N19" s="100"/>
      <c r="O19" s="100"/>
      <c r="P19" s="100"/>
      <c r="Q19" s="100"/>
    </row>
    <row r="20" spans="1:17" ht="16.5" customHeight="1" thickBot="1" x14ac:dyDescent="0.35">
      <c r="A20" s="18"/>
      <c r="B20" s="71"/>
      <c r="C20" s="21" t="s">
        <v>48</v>
      </c>
      <c r="D20" s="102"/>
      <c r="E20" s="102"/>
      <c r="F20" s="102"/>
      <c r="G20" s="102"/>
      <c r="H20" s="102"/>
      <c r="I20" s="102"/>
      <c r="J20" s="102"/>
      <c r="K20" s="102"/>
      <c r="L20" s="102"/>
      <c r="M20" s="102"/>
      <c r="N20" s="102"/>
      <c r="O20" s="102"/>
      <c r="P20" s="102"/>
      <c r="Q20" s="102"/>
    </row>
    <row r="21" spans="1:17" ht="16.5" customHeight="1" thickBot="1" x14ac:dyDescent="0.35">
      <c r="A21" s="18"/>
      <c r="B21" s="71">
        <v>7</v>
      </c>
      <c r="C21" s="22" t="s">
        <v>44</v>
      </c>
      <c r="D21" s="188"/>
      <c r="E21" s="188"/>
      <c r="F21" s="188"/>
      <c r="G21" s="188"/>
      <c r="H21" s="188"/>
      <c r="I21" s="188"/>
      <c r="J21" s="99">
        <v>88428.51</v>
      </c>
      <c r="K21" s="99">
        <v>81560.28</v>
      </c>
      <c r="L21" s="99">
        <v>89634.94</v>
      </c>
      <c r="M21" s="99">
        <v>85991.47</v>
      </c>
      <c r="N21" s="99">
        <v>93325.75</v>
      </c>
      <c r="O21" s="99">
        <v>88851.72</v>
      </c>
      <c r="P21" s="99">
        <v>91414.2</v>
      </c>
      <c r="Q21" s="99">
        <v>83833.225099999996</v>
      </c>
    </row>
    <row r="22" spans="1:17" ht="16.5" customHeight="1" thickBot="1" x14ac:dyDescent="0.35">
      <c r="A22" s="18"/>
      <c r="B22" s="71">
        <v>8</v>
      </c>
      <c r="C22" s="56" t="s">
        <v>49</v>
      </c>
      <c r="D22" s="189"/>
      <c r="E22" s="189"/>
      <c r="F22" s="189"/>
      <c r="G22" s="189"/>
      <c r="H22" s="189"/>
      <c r="I22" s="189"/>
      <c r="J22" s="113">
        <v>5.068333333</v>
      </c>
      <c r="K22" s="113">
        <v>5.5125000000000002</v>
      </c>
      <c r="L22" s="113">
        <v>5.5716666669999997</v>
      </c>
      <c r="M22" s="113">
        <v>5.7416666669999996</v>
      </c>
      <c r="N22" s="113">
        <v>6.0016666670000003</v>
      </c>
      <c r="O22" s="113">
        <v>6.1716666670000002</v>
      </c>
      <c r="P22" s="113">
        <v>6.4816666669999998</v>
      </c>
      <c r="Q22" s="113">
        <v>6.642636585</v>
      </c>
    </row>
    <row r="23" spans="1:17" ht="16.5" customHeight="1" thickBot="1" x14ac:dyDescent="0.35">
      <c r="A23" s="18"/>
      <c r="B23" s="71">
        <v>9</v>
      </c>
      <c r="C23" s="56" t="s">
        <v>50</v>
      </c>
      <c r="D23" s="189"/>
      <c r="E23" s="189"/>
      <c r="F23" s="189"/>
      <c r="G23" s="189"/>
      <c r="H23" s="189"/>
      <c r="I23" s="189"/>
      <c r="J23" s="189"/>
      <c r="K23" s="189"/>
      <c r="L23" s="189"/>
      <c r="M23" s="189"/>
      <c r="N23" s="189"/>
      <c r="O23" s="189"/>
      <c r="P23" s="189"/>
      <c r="Q23" s="189"/>
    </row>
    <row r="24" spans="1:17" ht="16.5" customHeight="1" thickBot="1" x14ac:dyDescent="0.35">
      <c r="A24" s="18"/>
      <c r="B24" s="71">
        <v>10</v>
      </c>
      <c r="C24" s="22" t="s">
        <v>45</v>
      </c>
      <c r="D24" s="100">
        <v>179285.44080000001</v>
      </c>
      <c r="E24" s="100">
        <v>184502.55619999999</v>
      </c>
      <c r="F24" s="100">
        <v>199971.74429999999</v>
      </c>
      <c r="G24" s="100">
        <v>204557.19159999999</v>
      </c>
      <c r="H24" s="100">
        <v>210529.09030000001</v>
      </c>
      <c r="I24" s="100">
        <v>215653.31659999999</v>
      </c>
      <c r="J24" s="100">
        <v>215653.31659999999</v>
      </c>
      <c r="K24" s="100">
        <v>215653.31659999999</v>
      </c>
      <c r="L24" s="100">
        <v>215653.31659999999</v>
      </c>
      <c r="M24" s="100">
        <v>215653.31659999999</v>
      </c>
      <c r="N24" s="100">
        <v>215653.31659999999</v>
      </c>
      <c r="O24" s="100">
        <v>215653.31659999999</v>
      </c>
      <c r="P24" s="100">
        <v>215653.31659999999</v>
      </c>
      <c r="Q24" s="100">
        <v>215653.31659999999</v>
      </c>
    </row>
    <row r="25" spans="1:17" ht="16.5" customHeight="1" thickBot="1" x14ac:dyDescent="0.35">
      <c r="A25" s="18"/>
      <c r="B25" s="71"/>
      <c r="C25" s="21" t="s">
        <v>51</v>
      </c>
      <c r="D25" s="102"/>
      <c r="E25" s="102"/>
      <c r="F25" s="102"/>
      <c r="G25" s="102"/>
      <c r="H25" s="102"/>
      <c r="I25" s="102"/>
      <c r="J25" s="102"/>
      <c r="K25" s="102"/>
      <c r="L25" s="102"/>
      <c r="M25" s="102"/>
      <c r="N25" s="102"/>
      <c r="O25" s="102"/>
      <c r="P25" s="102"/>
      <c r="Q25" s="102"/>
    </row>
    <row r="26" spans="1:17" ht="16.5" customHeight="1" thickBot="1" x14ac:dyDescent="0.35">
      <c r="A26" s="18"/>
      <c r="B26" s="71">
        <v>11</v>
      </c>
      <c r="C26" s="22" t="s">
        <v>44</v>
      </c>
      <c r="D26" s="99">
        <v>9481.7187670000003</v>
      </c>
      <c r="E26" s="99">
        <v>9444.5983560000004</v>
      </c>
      <c r="F26" s="99">
        <v>9006.8468539999994</v>
      </c>
      <c r="G26" s="99">
        <v>9710.8357789999991</v>
      </c>
      <c r="H26" s="99">
        <v>11609.823</v>
      </c>
      <c r="I26" s="99">
        <v>10980.008</v>
      </c>
      <c r="J26" s="99">
        <v>11532.609</v>
      </c>
      <c r="K26" s="99">
        <v>11883.727000000001</v>
      </c>
      <c r="L26" s="99">
        <v>12475.101000000001</v>
      </c>
      <c r="M26" s="99">
        <v>13103.441000000001</v>
      </c>
      <c r="N26" s="99">
        <v>13662.075999999999</v>
      </c>
      <c r="O26" s="99">
        <v>14064.569</v>
      </c>
      <c r="P26" s="99">
        <v>14540.825000000001</v>
      </c>
      <c r="Q26" s="99">
        <v>15093.451510000001</v>
      </c>
    </row>
    <row r="27" spans="1:17" ht="16.5" customHeight="1" thickBot="1" x14ac:dyDescent="0.35">
      <c r="A27" s="18"/>
      <c r="B27" s="71">
        <v>12</v>
      </c>
      <c r="C27" s="56" t="s">
        <v>49</v>
      </c>
      <c r="D27" s="103"/>
      <c r="E27" s="103"/>
      <c r="F27" s="103"/>
      <c r="G27" s="103"/>
      <c r="H27" s="103"/>
      <c r="I27" s="103"/>
      <c r="J27" s="103"/>
      <c r="K27" s="103"/>
      <c r="L27" s="103"/>
      <c r="M27" s="103"/>
      <c r="N27" s="103"/>
      <c r="O27" s="103"/>
      <c r="P27" s="103"/>
      <c r="Q27" s="103"/>
    </row>
    <row r="28" spans="1:17" ht="16.5" customHeight="1" thickBot="1" x14ac:dyDescent="0.35">
      <c r="A28" s="18"/>
      <c r="B28" s="71">
        <v>13</v>
      </c>
      <c r="C28" s="22" t="s">
        <v>45</v>
      </c>
      <c r="D28" s="100">
        <v>41702.001120000001</v>
      </c>
      <c r="E28" s="100">
        <v>45877.71531</v>
      </c>
      <c r="F28" s="100">
        <v>26882.328710000002</v>
      </c>
      <c r="G28" s="100">
        <v>27946.822779999999</v>
      </c>
      <c r="H28" s="100">
        <v>29296.732510000002</v>
      </c>
      <c r="I28" s="100">
        <v>30460.640510000001</v>
      </c>
      <c r="J28" s="100">
        <v>31082.19988</v>
      </c>
      <c r="K28" s="100">
        <v>31748.90295</v>
      </c>
      <c r="L28" s="100">
        <v>32465.21213</v>
      </c>
      <c r="M28" s="100">
        <v>33182.566030000002</v>
      </c>
      <c r="N28" s="100">
        <v>33902.523880000001</v>
      </c>
      <c r="O28" s="100">
        <v>34650.69457</v>
      </c>
      <c r="P28" s="100">
        <v>35432.033990000004</v>
      </c>
      <c r="Q28" s="100">
        <v>35333.251429999997</v>
      </c>
    </row>
    <row r="29" spans="1:17" ht="16.5" customHeight="1" thickBot="1" x14ac:dyDescent="0.35">
      <c r="A29" s="18"/>
      <c r="B29" s="71">
        <v>14</v>
      </c>
      <c r="C29" s="21" t="s">
        <v>52</v>
      </c>
      <c r="D29" s="100">
        <v>93229.439459999994</v>
      </c>
      <c r="E29" s="100">
        <v>98268.565579999995</v>
      </c>
      <c r="F29" s="100">
        <v>35375.923280000003</v>
      </c>
      <c r="G29" s="100">
        <v>36596.782370000001</v>
      </c>
      <c r="H29" s="100">
        <v>37697.01107</v>
      </c>
      <c r="I29" s="100">
        <v>38771.045940000004</v>
      </c>
      <c r="J29" s="100">
        <v>39562.181859999997</v>
      </c>
      <c r="K29" s="100">
        <v>40410.77779</v>
      </c>
      <c r="L29" s="100">
        <v>41322.513579999999</v>
      </c>
      <c r="M29" s="100">
        <v>42235.579120000002</v>
      </c>
      <c r="N29" s="100">
        <v>43151.959009999999</v>
      </c>
      <c r="O29" s="100">
        <v>44104.248910000002</v>
      </c>
      <c r="P29" s="100">
        <v>45098.756780000003</v>
      </c>
      <c r="Q29" s="100">
        <v>43820.717519999998</v>
      </c>
    </row>
    <row r="30" spans="1:17" ht="16.5" customHeight="1" thickBot="1" x14ac:dyDescent="0.35">
      <c r="A30" s="18"/>
      <c r="B30" s="71">
        <v>15</v>
      </c>
      <c r="C30" s="21" t="s">
        <v>53</v>
      </c>
      <c r="D30" s="104">
        <v>9075.557057</v>
      </c>
      <c r="E30" s="104">
        <v>8943.5642559999997</v>
      </c>
      <c r="F30" s="104">
        <v>10434.76341</v>
      </c>
      <c r="G30" s="104">
        <v>11594.549209999999</v>
      </c>
      <c r="H30" s="104">
        <v>13094.679410000001</v>
      </c>
      <c r="I30" s="104">
        <v>14569.299730000001</v>
      </c>
      <c r="J30" s="104">
        <v>14866.59107</v>
      </c>
      <c r="K30" s="104">
        <v>15185.474609999999</v>
      </c>
      <c r="L30" s="104">
        <v>15528.084709999999</v>
      </c>
      <c r="M30" s="104">
        <v>15871.194509999999</v>
      </c>
      <c r="N30" s="104">
        <v>16215.54976</v>
      </c>
      <c r="O30" s="104">
        <v>16573.3992</v>
      </c>
      <c r="P30" s="104">
        <v>16947.11321</v>
      </c>
      <c r="Q30" s="104">
        <v>17876.603630000001</v>
      </c>
    </row>
    <row r="31" spans="1:17" ht="16.5" customHeight="1" thickBot="1" x14ac:dyDescent="0.35">
      <c r="A31" s="18"/>
      <c r="B31" s="71">
        <v>16</v>
      </c>
      <c r="C31" s="114" t="s">
        <v>54</v>
      </c>
      <c r="D31" s="105">
        <v>101272.6952</v>
      </c>
      <c r="E31" s="105">
        <v>104306.52190000001</v>
      </c>
      <c r="F31" s="105">
        <v>199000.0172</v>
      </c>
      <c r="G31" s="105">
        <v>207743.7254</v>
      </c>
      <c r="H31" s="105">
        <v>214228.78719999999</v>
      </c>
      <c r="I31" s="105">
        <v>222991.96170000001</v>
      </c>
      <c r="J31" s="105">
        <v>227553.228</v>
      </c>
      <c r="K31" s="105">
        <v>232445.21280000001</v>
      </c>
      <c r="L31" s="105">
        <v>237700.61379999999</v>
      </c>
      <c r="M31" s="105">
        <v>242963.9075</v>
      </c>
      <c r="N31" s="105">
        <v>248246.5061</v>
      </c>
      <c r="O31" s="105">
        <v>253735.92389999999</v>
      </c>
      <c r="P31" s="105">
        <v>259468.46400000001</v>
      </c>
      <c r="Q31" s="105">
        <v>285566.8542</v>
      </c>
    </row>
    <row r="32" spans="1:17" ht="16.5" customHeight="1" thickBot="1" x14ac:dyDescent="0.35">
      <c r="A32" s="18"/>
      <c r="B32" s="71">
        <v>17</v>
      </c>
      <c r="C32" s="57" t="s">
        <v>55</v>
      </c>
      <c r="D32" s="106">
        <v>1204241.360901</v>
      </c>
      <c r="E32" s="106">
        <v>1086097.790641</v>
      </c>
      <c r="F32" s="106">
        <v>1192169.3510150001</v>
      </c>
      <c r="G32" s="106">
        <v>1227983.4978459999</v>
      </c>
      <c r="H32" s="106">
        <v>1293452.8843670001</v>
      </c>
      <c r="I32" s="106">
        <v>1303612.2410430005</v>
      </c>
      <c r="J32" s="106">
        <v>1295824.0337660001</v>
      </c>
      <c r="K32" s="106">
        <v>1298408.198842</v>
      </c>
      <c r="L32" s="106">
        <v>1319731.8747129999</v>
      </c>
      <c r="M32" s="106">
        <v>1328597.8869079999</v>
      </c>
      <c r="N32" s="106">
        <v>1346228.7057500002</v>
      </c>
      <c r="O32" s="106">
        <v>1350218.6125500004</v>
      </c>
      <c r="P32" s="106">
        <v>1363740.5548709999</v>
      </c>
      <c r="Q32" s="106">
        <v>1385727.3922569999</v>
      </c>
    </row>
    <row r="33" spans="1:17" ht="16.5" customHeight="1" thickBot="1" x14ac:dyDescent="0.35">
      <c r="A33" s="18"/>
      <c r="B33" s="71"/>
      <c r="C33" s="20" t="s">
        <v>56</v>
      </c>
      <c r="D33" s="107"/>
      <c r="E33" s="107"/>
      <c r="F33" s="107"/>
      <c r="G33" s="107"/>
      <c r="H33" s="107"/>
      <c r="I33" s="107"/>
      <c r="J33" s="107"/>
      <c r="K33" s="107"/>
      <c r="L33" s="107"/>
      <c r="M33" s="107"/>
      <c r="N33" s="107"/>
      <c r="O33" s="107"/>
      <c r="P33" s="107"/>
      <c r="Q33" s="107"/>
    </row>
    <row r="34" spans="1:17" ht="16.5" customHeight="1" thickBot="1" x14ac:dyDescent="0.35">
      <c r="A34" s="18"/>
      <c r="B34" s="71">
        <v>18</v>
      </c>
      <c r="C34" s="23" t="s">
        <v>57</v>
      </c>
      <c r="D34" s="190"/>
      <c r="E34" s="190"/>
      <c r="F34" s="190"/>
      <c r="G34" s="190"/>
      <c r="H34" s="190"/>
      <c r="I34" s="190"/>
      <c r="J34" s="108">
        <v>34130</v>
      </c>
      <c r="K34" s="108">
        <v>35240</v>
      </c>
      <c r="L34" s="108">
        <v>35919</v>
      </c>
      <c r="M34" s="108">
        <v>36161</v>
      </c>
      <c r="N34" s="108">
        <v>36273</v>
      </c>
      <c r="O34" s="108">
        <v>36100</v>
      </c>
      <c r="P34" s="108">
        <v>36638</v>
      </c>
      <c r="Q34" s="108">
        <v>36638</v>
      </c>
    </row>
    <row r="35" spans="1:17" ht="16.5" customHeight="1" thickBot="1" x14ac:dyDescent="0.35">
      <c r="A35" s="18"/>
      <c r="B35" s="71">
        <v>19</v>
      </c>
      <c r="C35" s="23" t="s">
        <v>58</v>
      </c>
      <c r="D35" s="190"/>
      <c r="E35" s="190"/>
      <c r="F35" s="190"/>
      <c r="G35" s="190"/>
      <c r="H35" s="190"/>
      <c r="I35" s="190"/>
      <c r="J35" s="108">
        <v>2992762</v>
      </c>
      <c r="K35" s="108">
        <v>3243178</v>
      </c>
      <c r="L35" s="108">
        <v>3558966</v>
      </c>
      <c r="M35" s="108">
        <v>3872588</v>
      </c>
      <c r="N35" s="108">
        <v>4346585</v>
      </c>
      <c r="O35" s="108">
        <v>4497214</v>
      </c>
      <c r="P35" s="108">
        <v>4374662</v>
      </c>
      <c r="Q35" s="108">
        <v>4724037</v>
      </c>
    </row>
    <row r="36" spans="1:17" ht="16.5" customHeight="1" thickBot="1" x14ac:dyDescent="0.35">
      <c r="A36" s="18"/>
      <c r="B36" s="71">
        <v>20</v>
      </c>
      <c r="C36" s="23" t="s">
        <v>53</v>
      </c>
      <c r="D36" s="190"/>
      <c r="E36" s="190"/>
      <c r="F36" s="190"/>
      <c r="G36" s="190"/>
      <c r="H36" s="190"/>
      <c r="I36" s="190"/>
      <c r="J36" s="108">
        <v>40043</v>
      </c>
      <c r="K36" s="108">
        <v>29595</v>
      </c>
      <c r="L36" s="108">
        <v>28130</v>
      </c>
      <c r="M36" s="108">
        <v>27926</v>
      </c>
      <c r="N36" s="108">
        <v>27650</v>
      </c>
      <c r="O36" s="108">
        <v>27218</v>
      </c>
      <c r="P36" s="108">
        <v>26814</v>
      </c>
      <c r="Q36" s="108">
        <v>26889</v>
      </c>
    </row>
    <row r="37" spans="1:17" ht="16.5" customHeight="1" thickBot="1" x14ac:dyDescent="0.35">
      <c r="A37" s="18"/>
      <c r="B37" s="71">
        <v>21</v>
      </c>
      <c r="C37" s="23" t="s">
        <v>59</v>
      </c>
      <c r="D37" s="108">
        <v>288812</v>
      </c>
      <c r="E37" s="108">
        <v>402997</v>
      </c>
      <c r="F37" s="108">
        <v>457467</v>
      </c>
      <c r="G37" s="108">
        <v>473358</v>
      </c>
      <c r="H37" s="108">
        <v>294969</v>
      </c>
      <c r="I37" s="108">
        <v>319689</v>
      </c>
      <c r="J37" s="108">
        <v>331150</v>
      </c>
      <c r="K37" s="108">
        <v>339219</v>
      </c>
      <c r="L37" s="108">
        <v>336200</v>
      </c>
      <c r="M37" s="108">
        <v>329077</v>
      </c>
      <c r="N37" s="108">
        <v>328409</v>
      </c>
      <c r="O37" s="108">
        <v>322104</v>
      </c>
      <c r="P37" s="108">
        <v>322078</v>
      </c>
      <c r="Q37" s="108">
        <v>329621</v>
      </c>
    </row>
    <row r="38" spans="1:17" ht="16.5" customHeight="1" thickBot="1" x14ac:dyDescent="0.35">
      <c r="A38" s="18"/>
      <c r="B38" s="71">
        <v>22</v>
      </c>
      <c r="C38" s="24" t="s">
        <v>60</v>
      </c>
      <c r="D38" s="109">
        <v>494085</v>
      </c>
      <c r="E38" s="109">
        <v>822539</v>
      </c>
      <c r="F38" s="109">
        <v>924698</v>
      </c>
      <c r="G38" s="109">
        <v>1038545</v>
      </c>
      <c r="H38" s="109">
        <v>1112064</v>
      </c>
      <c r="I38" s="109">
        <v>1171778</v>
      </c>
      <c r="J38" s="109">
        <v>1246812</v>
      </c>
      <c r="K38" s="109">
        <v>1298450</v>
      </c>
      <c r="L38" s="109">
        <v>1423546</v>
      </c>
      <c r="M38" s="109">
        <v>1445094</v>
      </c>
      <c r="N38" s="109">
        <v>1439508</v>
      </c>
      <c r="O38" s="109">
        <v>1604343</v>
      </c>
      <c r="P38" s="109">
        <v>2040643</v>
      </c>
      <c r="Q38" s="109">
        <v>2318867</v>
      </c>
    </row>
    <row r="39" spans="1:17" ht="16.5" customHeight="1" thickBot="1" x14ac:dyDescent="0.35">
      <c r="A39" s="18"/>
      <c r="B39" s="71">
        <v>23</v>
      </c>
      <c r="C39" s="58" t="s">
        <v>61</v>
      </c>
      <c r="D39" s="191"/>
      <c r="E39" s="191"/>
      <c r="F39" s="191"/>
      <c r="G39" s="191"/>
      <c r="H39" s="191"/>
      <c r="I39" s="191"/>
      <c r="J39" s="110">
        <v>867900</v>
      </c>
      <c r="K39" s="110">
        <v>972192</v>
      </c>
      <c r="L39" s="110">
        <v>1016320</v>
      </c>
      <c r="M39" s="110">
        <v>1074425</v>
      </c>
      <c r="N39" s="110">
        <v>1091841</v>
      </c>
      <c r="O39" s="110">
        <v>1167072</v>
      </c>
      <c r="P39" s="110">
        <v>1301760</v>
      </c>
      <c r="Q39" s="110">
        <v>1316226</v>
      </c>
    </row>
    <row r="40" spans="1:17" ht="16.5" customHeight="1" thickBot="1" x14ac:dyDescent="0.35">
      <c r="A40" s="18"/>
      <c r="B40" s="71">
        <v>24</v>
      </c>
      <c r="C40" s="59" t="s">
        <v>62</v>
      </c>
      <c r="D40" s="111">
        <v>127870</v>
      </c>
      <c r="E40" s="111">
        <v>250861</v>
      </c>
      <c r="F40" s="111">
        <v>203962</v>
      </c>
      <c r="G40" s="111">
        <v>79260</v>
      </c>
      <c r="H40" s="111">
        <v>84531</v>
      </c>
      <c r="I40" s="111">
        <v>86364</v>
      </c>
      <c r="J40" s="111">
        <v>88251</v>
      </c>
      <c r="K40" s="111">
        <v>90201</v>
      </c>
      <c r="L40" s="111">
        <v>92252</v>
      </c>
      <c r="M40" s="111">
        <v>94325</v>
      </c>
      <c r="N40" s="111">
        <v>96405</v>
      </c>
      <c r="O40" s="111">
        <v>98511</v>
      </c>
      <c r="P40" s="111">
        <v>100671</v>
      </c>
      <c r="Q40" s="111">
        <v>104083</v>
      </c>
    </row>
    <row r="41" spans="1:17" ht="16.5" customHeight="1" thickBot="1" x14ac:dyDescent="0.35">
      <c r="A41" s="18"/>
      <c r="B41" s="71">
        <v>25</v>
      </c>
      <c r="C41" s="59" t="s">
        <v>63</v>
      </c>
      <c r="D41" s="111">
        <v>66961</v>
      </c>
      <c r="E41" s="111">
        <v>63751</v>
      </c>
      <c r="F41" s="111">
        <v>57685</v>
      </c>
      <c r="G41" s="111">
        <v>61040</v>
      </c>
      <c r="H41" s="111"/>
      <c r="I41" s="111"/>
      <c r="J41" s="111"/>
      <c r="K41" s="111"/>
      <c r="L41" s="111"/>
      <c r="M41" s="111"/>
      <c r="N41" s="111"/>
      <c r="O41" s="111"/>
      <c r="P41" s="111"/>
      <c r="Q41" s="111"/>
    </row>
    <row r="42" spans="1:17" ht="16.5" customHeight="1" thickBot="1" x14ac:dyDescent="0.35">
      <c r="A42" s="18"/>
      <c r="B42" s="71">
        <v>26</v>
      </c>
      <c r="C42" s="115" t="s">
        <v>64</v>
      </c>
      <c r="D42" s="111">
        <v>1576812</v>
      </c>
      <c r="E42" s="111">
        <v>179281</v>
      </c>
      <c r="F42" s="111">
        <v>644072</v>
      </c>
      <c r="G42" s="111">
        <v>191699</v>
      </c>
      <c r="H42" s="111">
        <v>48831</v>
      </c>
      <c r="I42" s="111">
        <v>48831</v>
      </c>
      <c r="J42" s="111">
        <v>196</v>
      </c>
      <c r="K42" s="111">
        <v>196</v>
      </c>
      <c r="L42" s="111">
        <v>196</v>
      </c>
      <c r="M42" s="111">
        <v>196</v>
      </c>
      <c r="N42" s="111">
        <v>196</v>
      </c>
      <c r="O42" s="111">
        <v>196</v>
      </c>
      <c r="P42" s="111">
        <v>196</v>
      </c>
      <c r="Q42" s="111">
        <v>196</v>
      </c>
    </row>
    <row r="43" spans="1:17" ht="16.5" customHeight="1" thickTop="1" thickBot="1" x14ac:dyDescent="0.35">
      <c r="A43" s="18"/>
      <c r="B43" s="71">
        <v>27</v>
      </c>
      <c r="C43" s="25" t="s">
        <v>65</v>
      </c>
      <c r="D43" s="112">
        <v>7664368.360901</v>
      </c>
      <c r="E43" s="112">
        <v>6134152.7906410005</v>
      </c>
      <c r="F43" s="112">
        <v>6225248.3510149997</v>
      </c>
      <c r="G43" s="112">
        <v>6042643.4978459999</v>
      </c>
      <c r="H43" s="112">
        <v>6208437.8843670003</v>
      </c>
      <c r="I43" s="112">
        <v>6545943.2410430005</v>
      </c>
      <c r="J43" s="112">
        <v>6897068.0337659996</v>
      </c>
      <c r="K43" s="112">
        <v>7306679.1988420002</v>
      </c>
      <c r="L43" s="112">
        <v>7811260.8747129999</v>
      </c>
      <c r="M43" s="112">
        <v>8208389.8869080003</v>
      </c>
      <c r="N43" s="112">
        <v>8713095.7057499997</v>
      </c>
      <c r="O43" s="112">
        <v>9102976.6125499997</v>
      </c>
      <c r="P43" s="112">
        <v>9567202.5548710003</v>
      </c>
      <c r="Q43" s="112">
        <v>10242284.392256999</v>
      </c>
    </row>
    <row r="44" spans="1:17" ht="16.5" customHeight="1" thickBot="1" x14ac:dyDescent="0.35">
      <c r="A44" s="18"/>
      <c r="B44" s="71"/>
      <c r="C44" s="26" t="s">
        <v>66</v>
      </c>
      <c r="D44" s="94"/>
      <c r="E44" s="94"/>
      <c r="F44" s="94"/>
      <c r="G44" s="94"/>
      <c r="H44" s="94"/>
      <c r="I44" s="94"/>
      <c r="J44" s="94"/>
      <c r="K44" s="94"/>
      <c r="L44" s="94"/>
      <c r="M44" s="94"/>
      <c r="N44" s="94"/>
      <c r="O44" s="94"/>
      <c r="P44" s="94"/>
      <c r="Q44" s="94"/>
    </row>
    <row r="45" spans="1:17" ht="16.5" customHeight="1" thickBot="1" x14ac:dyDescent="0.35">
      <c r="A45" s="18"/>
      <c r="B45" s="71">
        <v>27</v>
      </c>
      <c r="C45" s="62" t="s">
        <v>67</v>
      </c>
      <c r="D45" s="100">
        <v>1414935.8489999999</v>
      </c>
      <c r="E45" s="100">
        <v>1124500.46</v>
      </c>
      <c r="F45" s="100">
        <v>1344347</v>
      </c>
      <c r="G45" s="100">
        <v>1344347</v>
      </c>
      <c r="H45" s="100">
        <v>1344347</v>
      </c>
      <c r="I45" s="100">
        <v>1344347</v>
      </c>
      <c r="J45" s="100">
        <v>1371778.8419999999</v>
      </c>
      <c r="K45" s="100">
        <v>1401203.0519999999</v>
      </c>
      <c r="L45" s="100">
        <v>1432816.5730000001</v>
      </c>
      <c r="M45" s="100">
        <v>1464476.2009999999</v>
      </c>
      <c r="N45" s="100">
        <v>1496250.7520000001</v>
      </c>
      <c r="O45" s="100">
        <v>1529270.446</v>
      </c>
      <c r="P45" s="100">
        <v>1563754.0049999999</v>
      </c>
      <c r="Q45" s="100">
        <v>1599015.135</v>
      </c>
    </row>
    <row r="46" spans="1:17" ht="16.5" customHeight="1" thickBot="1" x14ac:dyDescent="0.35">
      <c r="A46" s="18"/>
      <c r="B46" s="71">
        <v>28</v>
      </c>
      <c r="C46" s="63" t="s">
        <v>68</v>
      </c>
      <c r="D46" s="100">
        <v>-60174</v>
      </c>
      <c r="E46" s="100">
        <v>-8407</v>
      </c>
      <c r="F46" s="100">
        <v>-2752.7449999999999</v>
      </c>
      <c r="G46" s="100">
        <v>-2752.7449999999999</v>
      </c>
      <c r="H46" s="100">
        <v>-2752.7449999999999</v>
      </c>
      <c r="I46" s="100">
        <v>-2752.7449999999999</v>
      </c>
      <c r="J46" s="100">
        <v>-2808.915665</v>
      </c>
      <c r="K46" s="100">
        <v>-2869.1659930000001</v>
      </c>
      <c r="L46" s="100">
        <v>-2933.8992509999998</v>
      </c>
      <c r="M46" s="100">
        <v>-2998.7269209999999</v>
      </c>
      <c r="N46" s="100">
        <v>-3063.7899120000002</v>
      </c>
      <c r="O46" s="100">
        <v>-3131.4025120000001</v>
      </c>
      <c r="P46" s="100">
        <v>-3202.0125899999998</v>
      </c>
      <c r="Q46" s="100">
        <v>-3274.2148560000001</v>
      </c>
    </row>
    <row r="47" spans="1:17" ht="16.5" customHeight="1" thickBot="1" x14ac:dyDescent="0.35">
      <c r="A47" s="18"/>
      <c r="B47" s="71">
        <v>29</v>
      </c>
      <c r="C47" s="63" t="s">
        <v>69</v>
      </c>
      <c r="D47" s="126"/>
      <c r="E47" s="126"/>
      <c r="F47" s="126"/>
      <c r="G47" s="126"/>
      <c r="H47" s="126"/>
      <c r="I47" s="126"/>
      <c r="J47" s="126"/>
      <c r="K47" s="126"/>
      <c r="L47" s="126"/>
      <c r="M47" s="126"/>
      <c r="N47" s="126"/>
      <c r="O47" s="126"/>
      <c r="P47" s="126"/>
      <c r="Q47" s="126"/>
    </row>
    <row r="48" spans="1:17" ht="16.5" customHeight="1" thickBot="1" x14ac:dyDescent="0.35">
      <c r="A48" s="18"/>
      <c r="B48" s="71">
        <v>30</v>
      </c>
      <c r="C48" s="62" t="s">
        <v>70</v>
      </c>
      <c r="D48" s="127"/>
      <c r="E48" s="127"/>
      <c r="F48" s="127"/>
      <c r="G48" s="127"/>
      <c r="H48" s="127"/>
      <c r="I48" s="127"/>
      <c r="J48" s="127"/>
      <c r="K48" s="127"/>
      <c r="L48" s="127"/>
      <c r="M48" s="127"/>
      <c r="N48" s="127"/>
      <c r="O48" s="127"/>
      <c r="P48" s="127"/>
      <c r="Q48" s="127"/>
    </row>
    <row r="49" spans="1:17" ht="16.5" customHeight="1" thickBot="1" x14ac:dyDescent="0.35">
      <c r="A49" s="18"/>
      <c r="B49" s="71">
        <v>31</v>
      </c>
      <c r="C49" s="116" t="s">
        <v>71</v>
      </c>
      <c r="D49" s="128">
        <f>SUM(D45:D48)</f>
        <v>1354761.8489999999</v>
      </c>
      <c r="E49" s="128">
        <f t="shared" ref="E49:Q49" si="0">SUM(E45:E48)</f>
        <v>1116093.46</v>
      </c>
      <c r="F49" s="128">
        <f t="shared" si="0"/>
        <v>1341594.2549999999</v>
      </c>
      <c r="G49" s="128">
        <f t="shared" si="0"/>
        <v>1341594.2549999999</v>
      </c>
      <c r="H49" s="128">
        <f t="shared" si="0"/>
        <v>1341594.2549999999</v>
      </c>
      <c r="I49" s="128">
        <f t="shared" si="0"/>
        <v>1341594.2549999999</v>
      </c>
      <c r="J49" s="128">
        <f t="shared" si="0"/>
        <v>1368969.926335</v>
      </c>
      <c r="K49" s="128">
        <f t="shared" si="0"/>
        <v>1398333.886007</v>
      </c>
      <c r="L49" s="128">
        <f t="shared" si="0"/>
        <v>1429882.6737490001</v>
      </c>
      <c r="M49" s="128">
        <f t="shared" si="0"/>
        <v>1461477.4740789998</v>
      </c>
      <c r="N49" s="128">
        <f t="shared" si="0"/>
        <v>1493186.962088</v>
      </c>
      <c r="O49" s="128">
        <f t="shared" si="0"/>
        <v>1526139.0434880001</v>
      </c>
      <c r="P49" s="128">
        <f t="shared" si="0"/>
        <v>1560551.9924099999</v>
      </c>
      <c r="Q49" s="128">
        <f t="shared" si="0"/>
        <v>1595740.9201440001</v>
      </c>
    </row>
    <row r="50" spans="1:17" ht="16" thickBot="1" x14ac:dyDescent="0.35">
      <c r="A50" s="18"/>
      <c r="B50" s="71"/>
      <c r="C50" s="19" t="s">
        <v>72</v>
      </c>
      <c r="D50" s="95"/>
      <c r="E50" s="95"/>
      <c r="F50" s="95"/>
      <c r="G50" s="95"/>
      <c r="H50" s="95"/>
      <c r="I50" s="95"/>
      <c r="J50" s="95"/>
      <c r="K50" s="95"/>
      <c r="L50" s="95"/>
      <c r="M50" s="95"/>
      <c r="N50" s="95"/>
      <c r="O50" s="95"/>
      <c r="P50" s="95"/>
      <c r="Q50" s="95"/>
    </row>
    <row r="51" spans="1:17" ht="16.5" customHeight="1" thickBot="1" x14ac:dyDescent="0.35">
      <c r="A51" s="18"/>
      <c r="B51" s="71">
        <v>32</v>
      </c>
      <c r="C51" s="70" t="s">
        <v>73</v>
      </c>
      <c r="D51" s="121">
        <v>6841923</v>
      </c>
      <c r="E51" s="121">
        <v>7752988.2460000003</v>
      </c>
      <c r="F51" s="121">
        <v>9333520</v>
      </c>
      <c r="G51" s="121">
        <v>9957504</v>
      </c>
      <c r="H51" s="121">
        <v>10657832</v>
      </c>
      <c r="I51" s="121">
        <v>11343355</v>
      </c>
      <c r="J51" s="121">
        <v>11574819.880000001</v>
      </c>
      <c r="K51" s="121">
        <v>11823096</v>
      </c>
      <c r="L51" s="121">
        <v>12089845.130000001</v>
      </c>
      <c r="M51" s="121">
        <v>12356983.310000001</v>
      </c>
      <c r="N51" s="121">
        <v>12625091.18</v>
      </c>
      <c r="O51" s="121">
        <v>12903705.34</v>
      </c>
      <c r="P51" s="121">
        <v>13194671.33</v>
      </c>
      <c r="Q51" s="121">
        <v>13492198.32</v>
      </c>
    </row>
    <row r="52" spans="1:17" ht="16.5" customHeight="1" thickBot="1" x14ac:dyDescent="0.35">
      <c r="A52" s="18"/>
      <c r="B52" s="71">
        <v>33</v>
      </c>
      <c r="C52" s="29" t="s">
        <v>74</v>
      </c>
      <c r="D52" s="121"/>
      <c r="E52" s="121"/>
      <c r="F52" s="121"/>
      <c r="G52" s="121"/>
      <c r="H52" s="121"/>
      <c r="I52" s="121"/>
      <c r="J52" s="121"/>
      <c r="K52" s="121"/>
      <c r="L52" s="121"/>
      <c r="M52" s="121"/>
      <c r="N52" s="121"/>
      <c r="O52" s="121"/>
      <c r="P52" s="121"/>
      <c r="Q52" s="121"/>
    </row>
    <row r="53" spans="1:17" ht="16.5" customHeight="1" thickBot="1" x14ac:dyDescent="0.35">
      <c r="A53" s="18"/>
      <c r="B53" s="71">
        <v>34</v>
      </c>
      <c r="C53" s="29" t="s">
        <v>75</v>
      </c>
      <c r="D53" s="121"/>
      <c r="E53" s="121"/>
      <c r="F53" s="121"/>
      <c r="G53" s="121"/>
      <c r="H53" s="121"/>
      <c r="I53" s="121"/>
      <c r="J53" s="121"/>
      <c r="K53" s="121"/>
      <c r="L53" s="121"/>
      <c r="M53" s="121"/>
      <c r="N53" s="121"/>
      <c r="O53" s="121"/>
      <c r="P53" s="121"/>
      <c r="Q53" s="121"/>
    </row>
    <row r="54" spans="1:17" ht="16.5" customHeight="1" thickBot="1" x14ac:dyDescent="0.35">
      <c r="A54" s="18"/>
      <c r="B54" s="71">
        <v>35</v>
      </c>
      <c r="C54" s="29" t="s">
        <v>76</v>
      </c>
      <c r="D54" s="121">
        <v>300785.7831</v>
      </c>
      <c r="E54" s="121">
        <v>939914.20589999994</v>
      </c>
      <c r="F54" s="121">
        <v>362670</v>
      </c>
      <c r="G54" s="121">
        <v>993</v>
      </c>
      <c r="H54" s="121">
        <v>993</v>
      </c>
      <c r="I54" s="121">
        <v>993</v>
      </c>
      <c r="J54" s="121">
        <v>1013.262491</v>
      </c>
      <c r="K54" s="121">
        <v>1034.9966420000001</v>
      </c>
      <c r="L54" s="121">
        <v>1058.3479239999999</v>
      </c>
      <c r="M54" s="121">
        <v>1081.733264</v>
      </c>
      <c r="N54" s="121">
        <v>1105.2034900000001</v>
      </c>
      <c r="O54" s="121">
        <v>1129.5934400000001</v>
      </c>
      <c r="P54" s="121">
        <v>1155.064672</v>
      </c>
      <c r="Q54" s="121">
        <v>1181.1102559999999</v>
      </c>
    </row>
    <row r="55" spans="1:17" ht="16.5" customHeight="1" thickBot="1" x14ac:dyDescent="0.35">
      <c r="A55" s="18"/>
      <c r="B55" s="71">
        <v>36</v>
      </c>
      <c r="C55" s="29" t="s">
        <v>77</v>
      </c>
      <c r="D55" s="122">
        <v>56626.343990000001</v>
      </c>
      <c r="E55" s="122">
        <v>56626.343990000001</v>
      </c>
      <c r="F55" s="122">
        <v>0</v>
      </c>
      <c r="G55" s="122">
        <v>0</v>
      </c>
      <c r="H55" s="122">
        <v>0</v>
      </c>
      <c r="I55" s="122">
        <v>0</v>
      </c>
      <c r="J55" s="122"/>
      <c r="K55" s="122"/>
      <c r="L55" s="122"/>
      <c r="M55" s="122"/>
      <c r="N55" s="122"/>
      <c r="O55" s="122"/>
      <c r="P55" s="122"/>
      <c r="Q55" s="122"/>
    </row>
    <row r="56" spans="1:17" ht="16.5" customHeight="1" thickBot="1" x14ac:dyDescent="0.35">
      <c r="A56" s="18"/>
      <c r="B56" s="71">
        <v>37</v>
      </c>
      <c r="C56" s="29" t="s">
        <v>78</v>
      </c>
      <c r="D56" s="122">
        <v>34355.646419999997</v>
      </c>
      <c r="E56" s="122">
        <v>49287.839090000001</v>
      </c>
      <c r="F56" s="122">
        <v>52035.594680000002</v>
      </c>
      <c r="G56" s="122">
        <v>52035.717449999996</v>
      </c>
      <c r="H56" s="122">
        <v>51546.717449999996</v>
      </c>
      <c r="I56" s="122">
        <v>51546.717449999996</v>
      </c>
      <c r="J56" s="122">
        <v>52598.545140000002</v>
      </c>
      <c r="K56" s="122">
        <v>53726.766819999997</v>
      </c>
      <c r="L56" s="122">
        <v>54938.933940000003</v>
      </c>
      <c r="M56" s="122">
        <v>56152.868979999999</v>
      </c>
      <c r="N56" s="122">
        <v>57371.210520000001</v>
      </c>
      <c r="O56" s="122">
        <v>58637.294970000003</v>
      </c>
      <c r="P56" s="122">
        <v>59959.508869999998</v>
      </c>
      <c r="Q56" s="122">
        <v>61311.537409999997</v>
      </c>
    </row>
    <row r="57" spans="1:17" ht="16.5" customHeight="1" thickBot="1" x14ac:dyDescent="0.35">
      <c r="A57" s="18"/>
      <c r="B57" s="71">
        <v>38</v>
      </c>
      <c r="C57" s="29" t="s">
        <v>79</v>
      </c>
      <c r="D57" s="122">
        <v>45932</v>
      </c>
      <c r="E57" s="122">
        <v>58355</v>
      </c>
      <c r="F57" s="122">
        <v>103993.79640000001</v>
      </c>
      <c r="G57" s="122">
        <v>103992.47779999999</v>
      </c>
      <c r="H57" s="122">
        <v>103992.47779999999</v>
      </c>
      <c r="I57" s="122">
        <v>103992.47779999999</v>
      </c>
      <c r="J57" s="122">
        <v>106114.47840000001</v>
      </c>
      <c r="K57" s="122">
        <v>108390.59940000001</v>
      </c>
      <c r="L57" s="122">
        <v>110836.07550000001</v>
      </c>
      <c r="M57" s="122">
        <v>113285.1182</v>
      </c>
      <c r="N57" s="122">
        <v>115743.05070000001</v>
      </c>
      <c r="O57" s="122">
        <v>118297.3018</v>
      </c>
      <c r="P57" s="122">
        <v>120964.7908</v>
      </c>
      <c r="Q57" s="122">
        <v>123692.429</v>
      </c>
    </row>
    <row r="58" spans="1:17" ht="16.5" customHeight="1" thickBot="1" x14ac:dyDescent="0.35">
      <c r="A58" s="18"/>
      <c r="B58" s="71">
        <v>39</v>
      </c>
      <c r="C58" s="29" t="s">
        <v>80</v>
      </c>
      <c r="D58" s="122">
        <v>214140.32569999999</v>
      </c>
      <c r="E58" s="122">
        <v>137221.32980000001</v>
      </c>
      <c r="F58" s="122">
        <v>0</v>
      </c>
      <c r="G58" s="122">
        <v>0</v>
      </c>
      <c r="H58" s="122">
        <v>0</v>
      </c>
      <c r="I58" s="122">
        <v>0</v>
      </c>
      <c r="J58" s="122"/>
      <c r="K58" s="122"/>
      <c r="L58" s="122"/>
      <c r="M58" s="122"/>
      <c r="N58" s="122"/>
      <c r="O58" s="122"/>
      <c r="P58" s="122"/>
      <c r="Q58" s="122"/>
    </row>
    <row r="59" spans="1:17" ht="16.5" customHeight="1" thickBot="1" x14ac:dyDescent="0.35">
      <c r="A59" s="18"/>
      <c r="B59" s="71">
        <v>40</v>
      </c>
      <c r="C59" s="29" t="s">
        <v>81</v>
      </c>
      <c r="D59" s="123">
        <v>1460.866949</v>
      </c>
      <c r="E59" s="123">
        <v>288149.18070000003</v>
      </c>
      <c r="F59" s="123">
        <v>18411.77936</v>
      </c>
      <c r="G59" s="123">
        <v>0</v>
      </c>
      <c r="H59" s="123">
        <v>52967</v>
      </c>
      <c r="I59" s="123">
        <v>0</v>
      </c>
      <c r="J59" s="123"/>
      <c r="K59" s="123"/>
      <c r="L59" s="123"/>
      <c r="M59" s="123"/>
      <c r="N59" s="123"/>
      <c r="O59" s="123"/>
      <c r="P59" s="123"/>
      <c r="Q59" s="123"/>
    </row>
    <row r="60" spans="1:17" ht="16.5" customHeight="1" thickBot="1" x14ac:dyDescent="0.35">
      <c r="A60" s="18"/>
      <c r="B60" s="71">
        <v>41</v>
      </c>
      <c r="C60" s="29" t="s">
        <v>82</v>
      </c>
      <c r="D60" s="123"/>
      <c r="E60" s="123"/>
      <c r="F60" s="123">
        <v>282858.69089999999</v>
      </c>
      <c r="G60" s="123">
        <v>125000</v>
      </c>
      <c r="H60" s="123">
        <v>125000</v>
      </c>
      <c r="I60" s="123">
        <v>125000</v>
      </c>
      <c r="J60" s="123">
        <v>125000</v>
      </c>
      <c r="K60" s="123">
        <v>125000</v>
      </c>
      <c r="L60" s="123">
        <v>125000</v>
      </c>
      <c r="M60" s="123">
        <v>125000</v>
      </c>
      <c r="N60" s="123">
        <v>125000</v>
      </c>
      <c r="O60" s="123">
        <v>125000</v>
      </c>
      <c r="P60" s="123">
        <v>125000</v>
      </c>
      <c r="Q60" s="123">
        <v>125000</v>
      </c>
    </row>
    <row r="61" spans="1:17" ht="16.5" customHeight="1" thickBot="1" x14ac:dyDescent="0.35">
      <c r="A61" s="18"/>
      <c r="B61" s="71">
        <v>42</v>
      </c>
      <c r="C61" s="29" t="s">
        <v>83</v>
      </c>
      <c r="D61" s="123">
        <v>353201.37239999999</v>
      </c>
      <c r="E61" s="123">
        <v>56543.108520000002</v>
      </c>
      <c r="F61" s="123">
        <v>395460.17680000002</v>
      </c>
      <c r="G61" s="123">
        <v>389390.80780000001</v>
      </c>
      <c r="H61" s="123">
        <v>437097.80780000001</v>
      </c>
      <c r="I61" s="123">
        <v>586607.80779999995</v>
      </c>
      <c r="J61" s="123">
        <v>258185.89129999999</v>
      </c>
      <c r="K61" s="123">
        <v>211979.89129999999</v>
      </c>
      <c r="L61" s="123">
        <v>201964.89129999999</v>
      </c>
      <c r="M61" s="123">
        <v>197946.89129999999</v>
      </c>
      <c r="N61" s="123">
        <v>-23543.108749999999</v>
      </c>
      <c r="O61" s="123">
        <v>-23543.108749999999</v>
      </c>
      <c r="P61" s="123">
        <v>-23543.108749999999</v>
      </c>
      <c r="Q61" s="123">
        <v>-23543.108749999999</v>
      </c>
    </row>
    <row r="62" spans="1:17" ht="16.5" customHeight="1" thickBot="1" x14ac:dyDescent="0.35">
      <c r="A62" s="18"/>
      <c r="B62" s="71">
        <v>43</v>
      </c>
      <c r="C62" s="30" t="s">
        <v>64</v>
      </c>
      <c r="D62" s="124">
        <v>147366.4135</v>
      </c>
      <c r="E62" s="124">
        <v>679459.83829999994</v>
      </c>
      <c r="F62" s="124">
        <v>727975.96389999997</v>
      </c>
      <c r="G62" s="124">
        <v>38836</v>
      </c>
      <c r="H62" s="124">
        <v>38836</v>
      </c>
      <c r="I62" s="124">
        <v>38836</v>
      </c>
      <c r="J62" s="124">
        <v>-41164</v>
      </c>
      <c r="K62" s="124">
        <v>-41164</v>
      </c>
      <c r="L62" s="124">
        <v>-41164</v>
      </c>
      <c r="M62" s="124">
        <v>-41164</v>
      </c>
      <c r="N62" s="124">
        <v>-41164</v>
      </c>
      <c r="O62" s="124">
        <v>-41164</v>
      </c>
      <c r="P62" s="124">
        <v>-41164</v>
      </c>
      <c r="Q62" s="124">
        <v>-41164</v>
      </c>
    </row>
    <row r="63" spans="1:17" ht="16.5" customHeight="1" thickTop="1" thickBot="1" x14ac:dyDescent="0.35">
      <c r="A63" s="18"/>
      <c r="B63" s="71">
        <v>44</v>
      </c>
      <c r="C63" s="27" t="s">
        <v>84</v>
      </c>
      <c r="D63" s="125">
        <f t="shared" ref="D63:Q63" si="1">SUM(D51:D62)</f>
        <v>7995791.7520589996</v>
      </c>
      <c r="E63" s="125">
        <f t="shared" si="1"/>
        <v>10018545.092300002</v>
      </c>
      <c r="F63" s="125">
        <f t="shared" si="1"/>
        <v>11276926.002039999</v>
      </c>
      <c r="G63" s="125">
        <f t="shared" si="1"/>
        <v>10667752.003050001</v>
      </c>
      <c r="H63" s="125">
        <f t="shared" si="1"/>
        <v>11468265.003050001</v>
      </c>
      <c r="I63" s="125">
        <f t="shared" si="1"/>
        <v>12250331.003050001</v>
      </c>
      <c r="J63" s="125">
        <f t="shared" si="1"/>
        <v>12076568.057331001</v>
      </c>
      <c r="K63" s="125">
        <f t="shared" si="1"/>
        <v>12282064.254162</v>
      </c>
      <c r="L63" s="125">
        <f t="shared" si="1"/>
        <v>12542479.378664002</v>
      </c>
      <c r="M63" s="125">
        <f t="shared" si="1"/>
        <v>12809285.921744</v>
      </c>
      <c r="N63" s="125">
        <f t="shared" si="1"/>
        <v>12859603.535959998</v>
      </c>
      <c r="O63" s="125">
        <f t="shared" si="1"/>
        <v>13142062.421459999</v>
      </c>
      <c r="P63" s="125">
        <f t="shared" si="1"/>
        <v>13437043.585592</v>
      </c>
      <c r="Q63" s="125">
        <f t="shared" si="1"/>
        <v>13738676.287915999</v>
      </c>
    </row>
    <row r="64" spans="1:17" ht="16" thickBot="1" x14ac:dyDescent="0.35">
      <c r="A64" s="18"/>
      <c r="B64" s="71">
        <v>45</v>
      </c>
      <c r="C64" s="31" t="s">
        <v>85</v>
      </c>
      <c r="D64" s="96">
        <v>7510.5662739999998</v>
      </c>
      <c r="E64" s="96">
        <v>6885</v>
      </c>
      <c r="F64" s="96">
        <v>-915.45164190000003</v>
      </c>
      <c r="G64" s="96">
        <v>7.4250201479999998</v>
      </c>
      <c r="H64" s="96">
        <v>7.4250201479999998</v>
      </c>
      <c r="I64" s="96">
        <v>7.4250201479999998</v>
      </c>
      <c r="J64" s="96">
        <v>7.5765301220000003</v>
      </c>
      <c r="K64" s="96">
        <v>7.739044228</v>
      </c>
      <c r="L64" s="96">
        <v>7.9136502110000002</v>
      </c>
      <c r="M64" s="96">
        <v>8.0885108530000007</v>
      </c>
      <c r="N64" s="96">
        <v>8.2640062269999994</v>
      </c>
      <c r="O64" s="96">
        <v>8.4463787040000007</v>
      </c>
      <c r="P64" s="96">
        <v>8.6368363190000004</v>
      </c>
      <c r="Q64" s="96">
        <v>8.8315885690000009</v>
      </c>
    </row>
    <row r="65" spans="1:17" ht="16" thickBot="1" x14ac:dyDescent="0.35">
      <c r="A65" s="18"/>
      <c r="B65" s="71">
        <v>46</v>
      </c>
      <c r="C65" s="19" t="s">
        <v>86</v>
      </c>
      <c r="D65" s="97"/>
      <c r="E65" s="97"/>
      <c r="F65" s="97"/>
      <c r="G65" s="97"/>
      <c r="H65" s="97"/>
      <c r="I65" s="97"/>
      <c r="J65" s="97"/>
      <c r="K65" s="97"/>
      <c r="L65" s="97"/>
      <c r="M65" s="97"/>
      <c r="N65" s="97"/>
      <c r="O65" s="97"/>
      <c r="P65" s="97"/>
      <c r="Q65" s="97"/>
    </row>
    <row r="66" spans="1:17" ht="16.5" customHeight="1" thickBot="1" x14ac:dyDescent="0.35">
      <c r="A66" s="18"/>
      <c r="B66" s="71">
        <v>47</v>
      </c>
      <c r="C66" s="28" t="s">
        <v>87</v>
      </c>
      <c r="D66" s="117">
        <v>-11047.16654</v>
      </c>
      <c r="E66" s="117">
        <v>157803.85990000001</v>
      </c>
      <c r="F66" s="117">
        <v>210816.0276</v>
      </c>
      <c r="G66" s="117">
        <v>85753.328999999998</v>
      </c>
      <c r="H66" s="117">
        <v>85753.328999999998</v>
      </c>
      <c r="I66" s="117">
        <v>85753.328999999998</v>
      </c>
      <c r="J66" s="117">
        <v>87503.153829999996</v>
      </c>
      <c r="K66" s="117">
        <v>89380.068010000003</v>
      </c>
      <c r="L66" s="117">
        <v>91396.634160000001</v>
      </c>
      <c r="M66" s="117">
        <v>93416.141440000007</v>
      </c>
      <c r="N66" s="117">
        <v>95442.979380000004</v>
      </c>
      <c r="O66" s="117">
        <v>97549.242620000005</v>
      </c>
      <c r="P66" s="117">
        <v>99748.883050000004</v>
      </c>
      <c r="Q66" s="117">
        <v>101998.1232</v>
      </c>
    </row>
    <row r="67" spans="1:17" ht="16.5" customHeight="1" thickBot="1" x14ac:dyDescent="0.35">
      <c r="A67" s="18"/>
      <c r="B67" s="71">
        <v>48</v>
      </c>
      <c r="C67" s="29" t="s">
        <v>88</v>
      </c>
      <c r="D67" s="118">
        <v>553624.29729999998</v>
      </c>
      <c r="E67" s="118">
        <v>295437.59129999997</v>
      </c>
      <c r="F67" s="118">
        <v>489248.02960000001</v>
      </c>
      <c r="G67" s="118">
        <v>499803</v>
      </c>
      <c r="H67" s="118">
        <v>498703</v>
      </c>
      <c r="I67" s="118">
        <v>498703</v>
      </c>
      <c r="J67" s="118">
        <v>508879.19839999999</v>
      </c>
      <c r="K67" s="118">
        <v>519794.49170000001</v>
      </c>
      <c r="L67" s="118">
        <v>531521.93830000004</v>
      </c>
      <c r="M67" s="118">
        <v>543266.48919999995</v>
      </c>
      <c r="N67" s="118">
        <v>555053.67200000002</v>
      </c>
      <c r="O67" s="118">
        <v>567302.75670000003</v>
      </c>
      <c r="P67" s="118">
        <v>580094.88150000002</v>
      </c>
      <c r="Q67" s="118">
        <v>593175.45629999996</v>
      </c>
    </row>
    <row r="68" spans="1:17" ht="16.5" customHeight="1" thickBot="1" x14ac:dyDescent="0.35">
      <c r="A68" s="18"/>
      <c r="B68" s="71">
        <v>49</v>
      </c>
      <c r="C68" s="29" t="s">
        <v>89</v>
      </c>
      <c r="D68" s="118">
        <v>76885.429740000007</v>
      </c>
      <c r="E68" s="118">
        <v>76885.429740000007</v>
      </c>
      <c r="F68" s="118">
        <v>76885.429740000007</v>
      </c>
      <c r="G68" s="118">
        <v>76885</v>
      </c>
      <c r="H68" s="118">
        <v>76885</v>
      </c>
      <c r="I68" s="118">
        <v>76885</v>
      </c>
      <c r="J68" s="118">
        <v>78453.863670000006</v>
      </c>
      <c r="K68" s="118">
        <v>80136.673519999997</v>
      </c>
      <c r="L68" s="118">
        <v>81944.692989999996</v>
      </c>
      <c r="M68" s="118">
        <v>83755.349419999999</v>
      </c>
      <c r="N68" s="118">
        <v>85572.578410000002</v>
      </c>
      <c r="O68" s="118">
        <v>87461.018790000002</v>
      </c>
      <c r="P68" s="118">
        <v>89433.179600000003</v>
      </c>
      <c r="Q68" s="118">
        <v>91449.810719999994</v>
      </c>
    </row>
    <row r="69" spans="1:17" ht="16.5" customHeight="1" thickBot="1" x14ac:dyDescent="0.35">
      <c r="A69" s="18"/>
      <c r="B69" s="71">
        <v>50</v>
      </c>
      <c r="C69" s="30" t="s">
        <v>90</v>
      </c>
      <c r="D69" s="119">
        <v>63838.898580000001</v>
      </c>
      <c r="E69" s="119">
        <v>101619.37820000001</v>
      </c>
      <c r="F69" s="119">
        <v>215605.39980000001</v>
      </c>
      <c r="G69" s="119">
        <v>220904.44279999999</v>
      </c>
      <c r="H69" s="119">
        <v>204253.3124</v>
      </c>
      <c r="I69" s="119">
        <v>204054.3124</v>
      </c>
      <c r="J69" s="119">
        <v>34054.312400000003</v>
      </c>
      <c r="K69" s="119">
        <v>34054.312400000003</v>
      </c>
      <c r="L69" s="119">
        <v>34054.312400000003</v>
      </c>
      <c r="M69" s="119">
        <v>34054.312400000003</v>
      </c>
      <c r="N69" s="119">
        <v>34054.312400000003</v>
      </c>
      <c r="O69" s="119">
        <v>34054.312400000003</v>
      </c>
      <c r="P69" s="119">
        <v>34054.312400000003</v>
      </c>
      <c r="Q69" s="119">
        <v>34054.312400000003</v>
      </c>
    </row>
    <row r="70" spans="1:17" ht="16.5" customHeight="1" thickTop="1" thickBot="1" x14ac:dyDescent="0.35">
      <c r="A70" s="18"/>
      <c r="B70" s="71">
        <v>51</v>
      </c>
      <c r="C70" s="27" t="s">
        <v>91</v>
      </c>
      <c r="D70" s="120">
        <f t="shared" ref="D70:Q70" si="2">SUM(D66:D69)</f>
        <v>683301.45908000006</v>
      </c>
      <c r="E70" s="120">
        <f t="shared" si="2"/>
        <v>631746.2591400001</v>
      </c>
      <c r="F70" s="120">
        <f t="shared" si="2"/>
        <v>992554.8867400001</v>
      </c>
      <c r="G70" s="120">
        <f t="shared" si="2"/>
        <v>883345.77179999999</v>
      </c>
      <c r="H70" s="120">
        <f t="shared" si="2"/>
        <v>865594.64140000008</v>
      </c>
      <c r="I70" s="120">
        <f t="shared" si="2"/>
        <v>865395.64140000008</v>
      </c>
      <c r="J70" s="120">
        <f t="shared" si="2"/>
        <v>708890.52830000001</v>
      </c>
      <c r="K70" s="120">
        <f t="shared" si="2"/>
        <v>723365.54563000007</v>
      </c>
      <c r="L70" s="120">
        <f t="shared" si="2"/>
        <v>738917.57785000012</v>
      </c>
      <c r="M70" s="120">
        <f t="shared" si="2"/>
        <v>754492.29246000003</v>
      </c>
      <c r="N70" s="120">
        <f t="shared" si="2"/>
        <v>770123.54219000007</v>
      </c>
      <c r="O70" s="120">
        <f t="shared" si="2"/>
        <v>786367.33051000012</v>
      </c>
      <c r="P70" s="120">
        <f t="shared" si="2"/>
        <v>803331.25655000005</v>
      </c>
      <c r="Q70" s="120">
        <f t="shared" si="2"/>
        <v>820677.70262</v>
      </c>
    </row>
    <row r="71" spans="1:17" ht="16.5" customHeight="1" thickBot="1" x14ac:dyDescent="0.35">
      <c r="A71" s="18"/>
      <c r="B71" s="71">
        <v>52</v>
      </c>
      <c r="C71" s="31" t="s">
        <v>92</v>
      </c>
      <c r="D71" s="129">
        <v>402302</v>
      </c>
      <c r="E71" s="129">
        <v>408912</v>
      </c>
      <c r="F71" s="129">
        <v>416803</v>
      </c>
      <c r="G71" s="129">
        <v>416803</v>
      </c>
      <c r="H71" s="129">
        <v>416803</v>
      </c>
      <c r="I71" s="129">
        <v>416803</v>
      </c>
      <c r="J71" s="129">
        <v>425308.00199999998</v>
      </c>
      <c r="K71" s="129">
        <v>434430.72029999999</v>
      </c>
      <c r="L71" s="129">
        <v>444232.21529999998</v>
      </c>
      <c r="M71" s="129">
        <v>454048.00550000003</v>
      </c>
      <c r="N71" s="129">
        <v>463899.4264</v>
      </c>
      <c r="O71" s="129">
        <v>474136.89289999998</v>
      </c>
      <c r="P71" s="129">
        <v>484828.2182</v>
      </c>
      <c r="Q71" s="129">
        <v>495760.62239999999</v>
      </c>
    </row>
    <row r="72" spans="1:17" ht="16.5" customHeight="1" thickBot="1" x14ac:dyDescent="0.35">
      <c r="A72" s="18"/>
      <c r="B72" s="71">
        <v>53</v>
      </c>
      <c r="C72" s="31" t="s">
        <v>93</v>
      </c>
      <c r="D72" s="129">
        <v>106244.28</v>
      </c>
      <c r="E72" s="129">
        <v>106244.28</v>
      </c>
      <c r="F72" s="129">
        <v>106244.28</v>
      </c>
      <c r="G72" s="129">
        <v>250910.28</v>
      </c>
      <c r="H72" s="129">
        <v>617910.28</v>
      </c>
      <c r="I72" s="129">
        <v>617910.28</v>
      </c>
      <c r="J72" s="129">
        <v>630518.94209999999</v>
      </c>
      <c r="K72" s="129">
        <v>644043.36829999997</v>
      </c>
      <c r="L72" s="129">
        <v>658574.08059999999</v>
      </c>
      <c r="M72" s="129">
        <v>673125.98580000002</v>
      </c>
      <c r="N72" s="129">
        <v>687730.7132</v>
      </c>
      <c r="O72" s="129">
        <v>702907.75320000004</v>
      </c>
      <c r="P72" s="129">
        <v>718757.63859999995</v>
      </c>
      <c r="Q72" s="129">
        <v>734964.92350000003</v>
      </c>
    </row>
    <row r="73" spans="1:17" ht="16.5" customHeight="1" thickBot="1" x14ac:dyDescent="0.35">
      <c r="A73" s="18"/>
      <c r="B73" s="71">
        <v>54</v>
      </c>
      <c r="C73" s="32" t="s">
        <v>94</v>
      </c>
      <c r="D73" s="129">
        <v>708.69967789999998</v>
      </c>
      <c r="E73" s="129">
        <v>8330.6648019999993</v>
      </c>
      <c r="F73" s="129">
        <v>13450.07215</v>
      </c>
      <c r="G73" s="129">
        <v>13450.07215</v>
      </c>
      <c r="H73" s="129">
        <v>13450.07215</v>
      </c>
      <c r="I73" s="129">
        <v>13450.07215</v>
      </c>
      <c r="J73" s="129">
        <v>13450.07215</v>
      </c>
      <c r="K73" s="129">
        <v>13450.07215</v>
      </c>
      <c r="L73" s="129">
        <v>13450.07215</v>
      </c>
      <c r="M73" s="129">
        <v>13450.07215</v>
      </c>
      <c r="N73" s="129">
        <v>13450.07215</v>
      </c>
      <c r="O73" s="129">
        <v>13450.07215</v>
      </c>
      <c r="P73" s="129">
        <v>13450.07215</v>
      </c>
      <c r="Q73" s="129">
        <v>13450.07215</v>
      </c>
    </row>
    <row r="74" spans="1:17" ht="20.25" customHeight="1" thickBot="1" x14ac:dyDescent="0.35">
      <c r="A74" s="18"/>
      <c r="B74" s="71">
        <v>55</v>
      </c>
      <c r="C74" s="33" t="s">
        <v>95</v>
      </c>
      <c r="D74" s="129">
        <v>-773198</v>
      </c>
      <c r="E74" s="129">
        <v>-955105</v>
      </c>
      <c r="F74" s="129">
        <v>-641623.94389999995</v>
      </c>
      <c r="G74" s="129">
        <v>-528071.3443</v>
      </c>
      <c r="H74" s="129">
        <v>-528071.3443</v>
      </c>
      <c r="I74" s="129">
        <v>-528071.3443</v>
      </c>
      <c r="J74" s="129">
        <v>-538846.81339999998</v>
      </c>
      <c r="K74" s="129">
        <v>-550404.90229999996</v>
      </c>
      <c r="L74" s="129">
        <v>-562822.97169999999</v>
      </c>
      <c r="M74" s="129">
        <v>-575259.15280000004</v>
      </c>
      <c r="N74" s="129">
        <v>-587740.47620000003</v>
      </c>
      <c r="O74" s="129">
        <v>-600710.90280000004</v>
      </c>
      <c r="P74" s="129">
        <v>-614256.34880000004</v>
      </c>
      <c r="Q74" s="129">
        <v>-628107.23129999998</v>
      </c>
    </row>
    <row r="75" spans="1:17" ht="16.5" customHeight="1" thickBot="1" x14ac:dyDescent="0.35">
      <c r="A75" s="18"/>
      <c r="B75" s="71">
        <v>56</v>
      </c>
      <c r="C75" s="33" t="s">
        <v>96</v>
      </c>
      <c r="D75" s="129"/>
      <c r="E75" s="129"/>
      <c r="F75" s="129"/>
      <c r="G75" s="129"/>
      <c r="H75" s="129"/>
      <c r="I75" s="129"/>
      <c r="J75" s="129"/>
      <c r="K75" s="129"/>
      <c r="L75" s="129"/>
      <c r="M75" s="129"/>
      <c r="N75" s="129"/>
      <c r="O75" s="129"/>
      <c r="P75" s="129"/>
      <c r="Q75" s="129"/>
    </row>
    <row r="76" spans="1:17" ht="16.5" customHeight="1" thickBot="1" x14ac:dyDescent="0.35">
      <c r="A76" s="18"/>
      <c r="B76" s="71">
        <v>57</v>
      </c>
      <c r="C76" s="33" t="s">
        <v>97</v>
      </c>
      <c r="D76" s="129"/>
      <c r="E76" s="129"/>
      <c r="F76" s="129"/>
      <c r="G76" s="129"/>
      <c r="H76" s="129"/>
      <c r="I76" s="129"/>
      <c r="J76" s="129"/>
      <c r="K76" s="129"/>
      <c r="L76" s="129"/>
      <c r="M76" s="129"/>
      <c r="N76" s="129"/>
      <c r="O76" s="129"/>
      <c r="P76" s="129"/>
      <c r="Q76" s="129"/>
    </row>
    <row r="77" spans="1:17" ht="16.5" customHeight="1" thickBot="1" x14ac:dyDescent="0.35">
      <c r="A77" s="18"/>
      <c r="B77" s="71"/>
      <c r="C77" s="5"/>
      <c r="D77" s="130"/>
      <c r="E77" s="130"/>
      <c r="F77" s="130"/>
      <c r="G77" s="130"/>
      <c r="H77" s="130"/>
      <c r="I77" s="130"/>
      <c r="J77" s="130"/>
      <c r="K77" s="130"/>
      <c r="L77" s="130"/>
      <c r="M77" s="130"/>
      <c r="N77" s="130"/>
      <c r="O77" s="130"/>
      <c r="P77" s="130"/>
      <c r="Q77" s="130"/>
    </row>
    <row r="78" spans="1:17" ht="17.25" customHeight="1" thickBot="1" x14ac:dyDescent="0.35">
      <c r="A78" s="18"/>
      <c r="B78" s="71">
        <v>58</v>
      </c>
      <c r="C78" s="34" t="s">
        <v>98</v>
      </c>
      <c r="D78" s="131">
        <f>SUM(D43,D49,D63,D64,D70,D71:D76)</f>
        <v>17441790.966991898</v>
      </c>
      <c r="E78" s="131">
        <f t="shared" ref="E78:Q78" si="3">SUM(E43,E49,E63,E64,E70,E71:E76)</f>
        <v>17475804.546883002</v>
      </c>
      <c r="F78" s="131">
        <f t="shared" si="3"/>
        <v>19730281.4514031</v>
      </c>
      <c r="G78" s="131">
        <f t="shared" si="3"/>
        <v>19088434.960566148</v>
      </c>
      <c r="H78" s="131">
        <f t="shared" si="3"/>
        <v>20403991.21668715</v>
      </c>
      <c r="I78" s="131">
        <f t="shared" si="3"/>
        <v>21523363.573363148</v>
      </c>
      <c r="J78" s="131">
        <f t="shared" si="3"/>
        <v>21581934.325112119</v>
      </c>
      <c r="K78" s="131">
        <f t="shared" si="3"/>
        <v>22251969.882135224</v>
      </c>
      <c r="L78" s="131">
        <f t="shared" si="3"/>
        <v>23075981.814976212</v>
      </c>
      <c r="M78" s="131">
        <f t="shared" si="3"/>
        <v>23799018.574351851</v>
      </c>
      <c r="N78" s="131">
        <f t="shared" si="3"/>
        <v>24413357.745544221</v>
      </c>
      <c r="O78" s="131">
        <f t="shared" si="3"/>
        <v>25147337.6698367</v>
      </c>
      <c r="P78" s="131">
        <f t="shared" si="3"/>
        <v>25970917.606409315</v>
      </c>
      <c r="Q78" s="131">
        <f t="shared" si="3"/>
        <v>27013456.521275572</v>
      </c>
    </row>
    <row r="80" spans="1:17" x14ac:dyDescent="0.25">
      <c r="B80" s="6" t="s">
        <v>99</v>
      </c>
    </row>
    <row r="81" spans="2:3" x14ac:dyDescent="0.25">
      <c r="B81" s="6" t="s">
        <v>100</v>
      </c>
      <c r="C81" s="6" t="s">
        <v>101</v>
      </c>
    </row>
    <row r="82" spans="2:3" x14ac:dyDescent="0.25">
      <c r="B82" s="6" t="s">
        <v>102</v>
      </c>
    </row>
    <row r="83" spans="2:3" x14ac:dyDescent="0.25">
      <c r="B83" s="6" t="s">
        <v>103</v>
      </c>
    </row>
    <row r="84" spans="2:3" x14ac:dyDescent="0.25">
      <c r="B84" s="6" t="s">
        <v>104</v>
      </c>
    </row>
  </sheetData>
  <mergeCells count="5">
    <mergeCell ref="C1:M1"/>
    <mergeCell ref="C2:Q2"/>
    <mergeCell ref="C3:Q3"/>
    <mergeCell ref="C5:Q5"/>
    <mergeCell ref="C6:Q6"/>
  </mergeCells>
  <printOptions horizontalCentered="1"/>
  <pageMargins left="0.5" right="0.5" top="0.5" bottom="1.1499999999999999" header="0.5" footer="0.25"/>
  <pageSetup scale="46" orientation="portrait" r:id="rId1"/>
  <headerFooter alignWithMargins="0">
    <oddFooter>&amp;R&amp;A</oddFooter>
  </headerFooter>
  <rowBreaks count="2" manualBreakCount="2">
    <brk id="19" max="16383" man="1"/>
    <brk id="31"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pageSetUpPr fitToPage="1"/>
  </sheetPr>
  <dimension ref="A1:O31"/>
  <sheetViews>
    <sheetView workbookViewId="0">
      <selection activeCell="I17" sqref="I17"/>
    </sheetView>
  </sheetViews>
  <sheetFormatPr defaultColWidth="9.33203125" defaultRowHeight="16.5" customHeight="1" x14ac:dyDescent="0.25"/>
  <cols>
    <col min="1" max="1" width="54.109375" style="6" customWidth="1"/>
    <col min="2" max="15" width="18.88671875" style="6" customWidth="1"/>
    <col min="16" max="16384" width="9.33203125" style="6"/>
  </cols>
  <sheetData>
    <row r="1" spans="1:15" ht="16.5" customHeight="1" x14ac:dyDescent="0.25">
      <c r="A1" s="176" t="s">
        <v>105</v>
      </c>
      <c r="B1" s="177"/>
      <c r="C1" s="177"/>
      <c r="D1" s="177"/>
      <c r="E1" s="177"/>
      <c r="F1" s="177"/>
      <c r="G1" s="177"/>
      <c r="H1" s="177"/>
      <c r="I1" s="177"/>
      <c r="J1" s="177"/>
      <c r="K1" s="177"/>
      <c r="L1" s="177"/>
      <c r="M1" s="177"/>
      <c r="N1" s="177"/>
      <c r="O1" s="177"/>
    </row>
    <row r="2" spans="1:15" ht="16.5" customHeight="1" x14ac:dyDescent="0.25">
      <c r="A2" s="178" t="str">
        <f>'FormsList&amp;FilerInfo'!B2</f>
        <v>Southern California Edison Company</v>
      </c>
      <c r="B2" s="179"/>
      <c r="C2" s="179"/>
      <c r="D2" s="179"/>
      <c r="E2" s="179"/>
      <c r="F2" s="179"/>
      <c r="G2" s="179"/>
      <c r="H2" s="179"/>
      <c r="I2" s="179"/>
      <c r="J2" s="179"/>
      <c r="K2" s="179"/>
      <c r="L2" s="179"/>
      <c r="M2" s="179"/>
      <c r="N2" s="179"/>
      <c r="O2" s="179"/>
    </row>
    <row r="3" spans="1:15" ht="16.5" customHeight="1" x14ac:dyDescent="0.25">
      <c r="A3" s="50"/>
      <c r="B3" s="51"/>
      <c r="C3" s="51"/>
      <c r="D3" s="51"/>
      <c r="E3" s="51"/>
      <c r="F3" s="51"/>
      <c r="G3" s="51"/>
      <c r="H3" s="51"/>
      <c r="I3" s="51"/>
      <c r="J3" s="51"/>
      <c r="K3" s="51"/>
      <c r="L3" s="51"/>
      <c r="M3" s="51"/>
      <c r="N3" s="51"/>
      <c r="O3" s="51"/>
    </row>
    <row r="4" spans="1:15" ht="16.5" customHeight="1" x14ac:dyDescent="0.25">
      <c r="A4" s="180" t="s">
        <v>31</v>
      </c>
      <c r="B4" s="181"/>
      <c r="C4" s="181"/>
      <c r="D4" s="181"/>
      <c r="E4" s="181"/>
      <c r="F4" s="181"/>
      <c r="G4" s="181"/>
      <c r="H4" s="181"/>
      <c r="I4" s="181"/>
      <c r="J4" s="181"/>
      <c r="K4" s="181"/>
      <c r="L4" s="181"/>
      <c r="M4" s="181"/>
      <c r="N4" s="181"/>
      <c r="O4" s="181"/>
    </row>
    <row r="5" spans="1:15" ht="16.5" customHeight="1" x14ac:dyDescent="0.25">
      <c r="A5" s="182" t="s">
        <v>38</v>
      </c>
      <c r="B5" s="183"/>
      <c r="C5" s="183"/>
      <c r="D5" s="183"/>
      <c r="E5" s="183"/>
      <c r="F5" s="183"/>
      <c r="G5" s="183"/>
      <c r="H5" s="183"/>
      <c r="I5" s="183"/>
      <c r="J5" s="183"/>
      <c r="K5" s="183"/>
      <c r="L5" s="183"/>
      <c r="M5" s="183"/>
      <c r="N5" s="183"/>
      <c r="O5" s="183"/>
    </row>
    <row r="6" spans="1:15" ht="16.5" customHeight="1" thickBot="1" x14ac:dyDescent="0.3">
      <c r="A6" s="52"/>
      <c r="B6" s="84"/>
      <c r="C6" s="84"/>
      <c r="D6" s="84"/>
      <c r="E6" s="84"/>
      <c r="F6" s="84"/>
      <c r="G6" s="84"/>
      <c r="H6" s="84"/>
      <c r="I6" s="84"/>
      <c r="J6" s="84"/>
      <c r="K6" s="84"/>
      <c r="L6" s="84"/>
      <c r="M6" s="84"/>
      <c r="N6" s="84"/>
      <c r="O6" s="84"/>
    </row>
    <row r="7" spans="1:15" ht="16.5" customHeight="1" thickBot="1" x14ac:dyDescent="0.4">
      <c r="A7" s="54"/>
      <c r="B7" s="2">
        <v>2023</v>
      </c>
      <c r="C7" s="2">
        <v>2024</v>
      </c>
      <c r="D7" s="2">
        <v>2025</v>
      </c>
      <c r="E7" s="2">
        <v>2026</v>
      </c>
      <c r="F7" s="2">
        <v>2027</v>
      </c>
      <c r="G7" s="2">
        <v>2028</v>
      </c>
      <c r="H7" s="2">
        <v>2029</v>
      </c>
      <c r="I7" s="2">
        <v>2030</v>
      </c>
      <c r="J7" s="2">
        <v>2031</v>
      </c>
      <c r="K7" s="2">
        <v>2032</v>
      </c>
      <c r="L7" s="2">
        <v>2033</v>
      </c>
      <c r="M7" s="2">
        <v>2034</v>
      </c>
      <c r="N7" s="2">
        <v>2035</v>
      </c>
      <c r="O7" s="2">
        <v>2036</v>
      </c>
    </row>
    <row r="8" spans="1:15" ht="16.5" customHeight="1" thickBot="1" x14ac:dyDescent="0.3">
      <c r="A8" s="53"/>
      <c r="B8" s="7"/>
      <c r="C8" s="7"/>
      <c r="D8" s="7"/>
      <c r="E8" s="7"/>
      <c r="F8" s="7"/>
      <c r="G8" s="7"/>
      <c r="H8" s="7"/>
      <c r="I8" s="7"/>
      <c r="J8" s="7"/>
      <c r="K8" s="7"/>
      <c r="L8" s="7"/>
      <c r="M8" s="7"/>
      <c r="N8" s="7"/>
      <c r="O8" s="8"/>
    </row>
    <row r="9" spans="1:15" ht="16.5" customHeight="1" thickBot="1" x14ac:dyDescent="0.3">
      <c r="A9" s="9" t="s">
        <v>106</v>
      </c>
      <c r="B9" s="132">
        <v>17441790.966991898</v>
      </c>
      <c r="C9" s="132">
        <v>17475804.546883002</v>
      </c>
      <c r="D9" s="132">
        <v>19730281.4514031</v>
      </c>
      <c r="E9" s="132">
        <v>19088434.960566148</v>
      </c>
      <c r="F9" s="132">
        <v>20403991.21668715</v>
      </c>
      <c r="G9" s="132">
        <v>21523363.573363148</v>
      </c>
      <c r="H9" s="132">
        <v>21581934.325112119</v>
      </c>
      <c r="I9" s="132">
        <v>22251969.882135224</v>
      </c>
      <c r="J9" s="132">
        <v>23075981.814976212</v>
      </c>
      <c r="K9" s="132">
        <v>23799018.574351851</v>
      </c>
      <c r="L9" s="132">
        <v>24413357.745544221</v>
      </c>
      <c r="M9" s="132">
        <v>25147337.6698367</v>
      </c>
      <c r="N9" s="132">
        <v>25970917.606409315</v>
      </c>
      <c r="O9" s="132">
        <v>27013456.521275572</v>
      </c>
    </row>
    <row r="10" spans="1:15" ht="16.5" customHeight="1" thickBot="1" x14ac:dyDescent="0.3">
      <c r="A10" s="10" t="s">
        <v>107</v>
      </c>
      <c r="B10" s="11"/>
      <c r="C10" s="11"/>
      <c r="D10" s="11"/>
      <c r="E10" s="11"/>
      <c r="F10" s="11"/>
      <c r="G10" s="11"/>
      <c r="H10" s="11"/>
      <c r="I10" s="11"/>
      <c r="J10" s="11"/>
      <c r="K10" s="11"/>
      <c r="L10" s="11"/>
      <c r="M10" s="11"/>
      <c r="N10" s="11"/>
      <c r="O10" s="12"/>
    </row>
    <row r="11" spans="1:15" ht="16.5" customHeight="1" x14ac:dyDescent="0.25">
      <c r="A11" s="13" t="s">
        <v>108</v>
      </c>
      <c r="B11" s="133">
        <v>2777328.1930683991</v>
      </c>
      <c r="C11" s="133">
        <v>2378609.6521406942</v>
      </c>
      <c r="D11" s="133">
        <v>2626801.4897596575</v>
      </c>
      <c r="E11" s="133">
        <v>2437228.0959701501</v>
      </c>
      <c r="F11" s="133">
        <v>2594426.0160016404</v>
      </c>
      <c r="G11" s="133">
        <v>2688891.2617976442</v>
      </c>
      <c r="H11" s="133">
        <v>2842547.3022047062</v>
      </c>
      <c r="I11" s="133">
        <v>3033854.3382501933</v>
      </c>
      <c r="J11" s="133">
        <v>3258875.3610805832</v>
      </c>
      <c r="K11" s="133">
        <v>3476907.0213677073</v>
      </c>
      <c r="L11" s="133">
        <v>3725224.2991935103</v>
      </c>
      <c r="M11" s="133">
        <v>3925520.8835626198</v>
      </c>
      <c r="N11" s="133">
        <v>4157010.3146207058</v>
      </c>
      <c r="O11" s="134">
        <v>4453342.3558994997</v>
      </c>
    </row>
    <row r="12" spans="1:15" ht="16.5" customHeight="1" x14ac:dyDescent="0.25">
      <c r="A12" s="14" t="s">
        <v>109</v>
      </c>
      <c r="B12" s="135">
        <v>2440368.0800250056</v>
      </c>
      <c r="C12" s="135">
        <v>2012149.9498515259</v>
      </c>
      <c r="D12" s="135">
        <v>1950481.0036507866</v>
      </c>
      <c r="E12" s="135">
        <v>1809716.9204775754</v>
      </c>
      <c r="F12" s="135">
        <v>1926441.2173192413</v>
      </c>
      <c r="G12" s="135">
        <v>1996584.5715653081</v>
      </c>
      <c r="H12" s="135">
        <v>2110678.9137067064</v>
      </c>
      <c r="I12" s="135">
        <v>2252730.2796458965</v>
      </c>
      <c r="J12" s="135">
        <v>2419815.319061229</v>
      </c>
      <c r="K12" s="135">
        <v>2581710.5415370567</v>
      </c>
      <c r="L12" s="135">
        <v>2766093.7677403502</v>
      </c>
      <c r="M12" s="135">
        <v>2914820.1501606037</v>
      </c>
      <c r="N12" s="135">
        <v>3086708.1818923191</v>
      </c>
      <c r="O12" s="136">
        <v>3306743.8486682782</v>
      </c>
    </row>
    <row r="13" spans="1:15" ht="16.5" customHeight="1" x14ac:dyDescent="0.25">
      <c r="A13" s="14" t="s">
        <v>110</v>
      </c>
      <c r="B13" s="135">
        <v>1778749.2374381202</v>
      </c>
      <c r="C13" s="135">
        <v>1200147.6242052966</v>
      </c>
      <c r="D13" s="135">
        <v>1163365.157135423</v>
      </c>
      <c r="E13" s="135">
        <v>1079406.3646973982</v>
      </c>
      <c r="F13" s="135">
        <v>1149026.6171800205</v>
      </c>
      <c r="G13" s="135">
        <v>1190863.6482414578</v>
      </c>
      <c r="H13" s="135">
        <v>1258915.2632149688</v>
      </c>
      <c r="I13" s="135">
        <v>1343641.8559620033</v>
      </c>
      <c r="J13" s="135">
        <v>1443299.7930403785</v>
      </c>
      <c r="K13" s="135">
        <v>1539862.2617763143</v>
      </c>
      <c r="L13" s="135">
        <v>1649837.7091268059</v>
      </c>
      <c r="M13" s="135">
        <v>1738545.6180634566</v>
      </c>
      <c r="N13" s="135">
        <v>1841068.3017865878</v>
      </c>
      <c r="O13" s="136">
        <v>1972308.6612543708</v>
      </c>
    </row>
    <row r="14" spans="1:15" ht="16.5" customHeight="1" x14ac:dyDescent="0.25">
      <c r="A14" s="14" t="s">
        <v>111</v>
      </c>
      <c r="B14" s="135">
        <v>395480.69697944814</v>
      </c>
      <c r="C14" s="135">
        <v>305098.11598613299</v>
      </c>
      <c r="D14" s="135">
        <v>295747.38181143394</v>
      </c>
      <c r="E14" s="135">
        <v>274403.6163640173</v>
      </c>
      <c r="F14" s="135">
        <v>292102.27896062256</v>
      </c>
      <c r="G14" s="135">
        <v>302737.97001883725</v>
      </c>
      <c r="H14" s="135">
        <v>320037.85804884537</v>
      </c>
      <c r="I14" s="135">
        <v>341576.81150730985</v>
      </c>
      <c r="J14" s="135">
        <v>366911.56885919021</v>
      </c>
      <c r="K14" s="135">
        <v>391459.405052102</v>
      </c>
      <c r="L14" s="135">
        <v>419417.0505239123</v>
      </c>
      <c r="M14" s="135">
        <v>441968.12286183657</v>
      </c>
      <c r="N14" s="135">
        <v>468031.14795883826</v>
      </c>
      <c r="O14" s="136">
        <v>501394.69891489466</v>
      </c>
    </row>
    <row r="15" spans="1:15" ht="16.5" customHeight="1" thickBot="1" x14ac:dyDescent="0.3">
      <c r="A15" s="15" t="s">
        <v>112</v>
      </c>
      <c r="B15" s="137">
        <v>34348.966530117883</v>
      </c>
      <c r="C15" s="137">
        <v>24824.227098270916</v>
      </c>
      <c r="D15" s="137">
        <v>24063.4070979965</v>
      </c>
      <c r="E15" s="137">
        <v>22326.777296510016</v>
      </c>
      <c r="F15" s="137">
        <v>23766.824273574181</v>
      </c>
      <c r="G15" s="137">
        <v>24632.19444907592</v>
      </c>
      <c r="H15" s="137">
        <v>26039.795239541309</v>
      </c>
      <c r="I15" s="137">
        <v>27792.306461656855</v>
      </c>
      <c r="J15" s="137">
        <v>29853.66225846306</v>
      </c>
      <c r="K15" s="137">
        <v>31850.990424369182</v>
      </c>
      <c r="L15" s="137">
        <v>34125.756815770656</v>
      </c>
      <c r="M15" s="137">
        <v>35960.618821446275</v>
      </c>
      <c r="N15" s="137">
        <v>38081.229929727619</v>
      </c>
      <c r="O15" s="138">
        <v>40795.846383719487</v>
      </c>
    </row>
    <row r="16" spans="1:15" ht="13.5" customHeight="1" thickTop="1" thickBot="1" x14ac:dyDescent="0.3">
      <c r="A16" s="16" t="s">
        <v>113</v>
      </c>
      <c r="B16" s="139">
        <f>SUM(B11:B15)</f>
        <v>7426275.1740410905</v>
      </c>
      <c r="C16" s="139">
        <f t="shared" ref="C16:O16" si="0">SUM(C11:C15)</f>
        <v>5920829.5692819208</v>
      </c>
      <c r="D16" s="139">
        <f t="shared" si="0"/>
        <v>6060458.4394552978</v>
      </c>
      <c r="E16" s="139">
        <f t="shared" si="0"/>
        <v>5623081.7748056501</v>
      </c>
      <c r="F16" s="139">
        <f t="shared" si="0"/>
        <v>5985762.9537350992</v>
      </c>
      <c r="G16" s="139">
        <f t="shared" si="0"/>
        <v>6203709.6460723225</v>
      </c>
      <c r="H16" s="139">
        <f t="shared" si="0"/>
        <v>6558219.1324147684</v>
      </c>
      <c r="I16" s="139">
        <f t="shared" si="0"/>
        <v>6999595.5918270592</v>
      </c>
      <c r="J16" s="139">
        <f t="shared" si="0"/>
        <v>7518755.7042998429</v>
      </c>
      <c r="K16" s="139">
        <f t="shared" si="0"/>
        <v>8021790.2201575497</v>
      </c>
      <c r="L16" s="139">
        <f t="shared" si="0"/>
        <v>8594698.5834003501</v>
      </c>
      <c r="M16" s="139">
        <f t="shared" si="0"/>
        <v>9056815.3934699632</v>
      </c>
      <c r="N16" s="139">
        <f t="shared" si="0"/>
        <v>9590899.1761881784</v>
      </c>
      <c r="O16" s="139">
        <f t="shared" si="0"/>
        <v>10274585.411120763</v>
      </c>
    </row>
    <row r="17" spans="1:15" ht="16.5" customHeight="1" thickBot="1" x14ac:dyDescent="0.3">
      <c r="A17" s="10" t="s">
        <v>114</v>
      </c>
      <c r="B17" s="3"/>
      <c r="C17" s="3"/>
      <c r="D17" s="3"/>
      <c r="E17" s="3"/>
      <c r="F17" s="3"/>
      <c r="G17" s="3"/>
      <c r="H17" s="3"/>
      <c r="I17" s="3"/>
      <c r="J17" s="3"/>
      <c r="K17" s="3"/>
      <c r="L17" s="3"/>
      <c r="M17" s="3"/>
      <c r="N17" s="3"/>
      <c r="O17" s="4"/>
    </row>
    <row r="18" spans="1:15" ht="16.5" customHeight="1" x14ac:dyDescent="0.25">
      <c r="A18" s="13" t="s">
        <v>108</v>
      </c>
      <c r="B18" s="140">
        <v>2284481.6853866982</v>
      </c>
      <c r="C18" s="140">
        <v>3044664.3252010173</v>
      </c>
      <c r="D18" s="140">
        <v>3587808.1283875015</v>
      </c>
      <c r="E18" s="140">
        <v>3612915.7620567414</v>
      </c>
      <c r="F18" s="140">
        <v>3840923.7379465438</v>
      </c>
      <c r="G18" s="140">
        <v>4040076.3896556511</v>
      </c>
      <c r="H18" s="140">
        <v>3972027.1938913465</v>
      </c>
      <c r="I18" s="140">
        <v>4058801.4559322242</v>
      </c>
      <c r="J18" s="140">
        <v>4168487.2758451155</v>
      </c>
      <c r="K18" s="140">
        <v>4281468.4106409093</v>
      </c>
      <c r="L18" s="140">
        <v>4322855.8520084703</v>
      </c>
      <c r="M18" s="140">
        <v>4443335.996720925</v>
      </c>
      <c r="N18" s="140">
        <v>4566822.8905084115</v>
      </c>
      <c r="O18" s="141">
        <v>4670300.8954028673</v>
      </c>
    </row>
    <row r="19" spans="1:15" ht="16.5" customHeight="1" x14ac:dyDescent="0.25">
      <c r="A19" s="14" t="s">
        <v>109</v>
      </c>
      <c r="B19" s="142">
        <v>1650255.3636022762</v>
      </c>
      <c r="C19" s="142">
        <v>2163705.3219521628</v>
      </c>
      <c r="D19" s="142">
        <v>2225224.1623606277</v>
      </c>
      <c r="E19" s="142">
        <v>2240796.3755618958</v>
      </c>
      <c r="F19" s="142">
        <v>2382211.0886694668</v>
      </c>
      <c r="G19" s="142">
        <v>2505729.2024378492</v>
      </c>
      <c r="H19" s="142">
        <v>2463523.8477406912</v>
      </c>
      <c r="I19" s="142">
        <v>2517342.8307115445</v>
      </c>
      <c r="J19" s="142">
        <v>2585371.9805446481</v>
      </c>
      <c r="K19" s="142">
        <v>2655444.9448844432</v>
      </c>
      <c r="L19" s="142">
        <v>2681114.1923062038</v>
      </c>
      <c r="M19" s="142">
        <v>2755838.1796280532</v>
      </c>
      <c r="N19" s="142">
        <v>2832427.0076695005</v>
      </c>
      <c r="O19" s="143">
        <v>2896605.9571908345</v>
      </c>
    </row>
    <row r="20" spans="1:15" ht="16.5" customHeight="1" x14ac:dyDescent="0.25">
      <c r="A20" s="14" t="s">
        <v>110</v>
      </c>
      <c r="B20" s="142">
        <v>709614.7481393948</v>
      </c>
      <c r="C20" s="142">
        <v>751931.81650004268</v>
      </c>
      <c r="D20" s="142">
        <v>773310.87073076295</v>
      </c>
      <c r="E20" s="142">
        <v>778722.53304935957</v>
      </c>
      <c r="F20" s="142">
        <v>827867.03578176955</v>
      </c>
      <c r="G20" s="142">
        <v>870792.10451188765</v>
      </c>
      <c r="H20" s="142">
        <v>856124.88125302456</v>
      </c>
      <c r="I20" s="142">
        <v>874828.07767117023</v>
      </c>
      <c r="J20" s="142">
        <v>898469.59747055185</v>
      </c>
      <c r="K20" s="142">
        <v>922821.38457806141</v>
      </c>
      <c r="L20" s="142">
        <v>931741.97262958926</v>
      </c>
      <c r="M20" s="142">
        <v>957710.08527089411</v>
      </c>
      <c r="N20" s="142">
        <v>984326.26817183348</v>
      </c>
      <c r="O20" s="143">
        <v>1006629.7646808225</v>
      </c>
    </row>
    <row r="21" spans="1:15" ht="16.5" customHeight="1" x14ac:dyDescent="0.25">
      <c r="A21" s="14" t="s">
        <v>111</v>
      </c>
      <c r="B21" s="142">
        <v>233467.25536335274</v>
      </c>
      <c r="C21" s="142">
        <v>270830.12560502661</v>
      </c>
      <c r="D21" s="142">
        <v>278530.41413593799</v>
      </c>
      <c r="E21" s="142">
        <v>280479.58180422406</v>
      </c>
      <c r="F21" s="142">
        <v>298180.40461255697</v>
      </c>
      <c r="G21" s="142">
        <v>313641.11727383803</v>
      </c>
      <c r="H21" s="142">
        <v>308358.2899877624</v>
      </c>
      <c r="I21" s="142">
        <v>315094.79045760463</v>
      </c>
      <c r="J21" s="142">
        <v>323609.97180285346</v>
      </c>
      <c r="K21" s="142">
        <v>332380.97658854246</v>
      </c>
      <c r="L21" s="142">
        <v>335593.98597244034</v>
      </c>
      <c r="M21" s="142">
        <v>344947.15743565327</v>
      </c>
      <c r="N21" s="142">
        <v>354533.75026230136</v>
      </c>
      <c r="O21" s="143">
        <v>362567.00358183344</v>
      </c>
    </row>
    <row r="22" spans="1:15" ht="16.5" customHeight="1" thickBot="1" x14ac:dyDescent="0.3">
      <c r="A22" s="15" t="s">
        <v>112</v>
      </c>
      <c r="B22" s="144">
        <v>28023.241444059331</v>
      </c>
      <c r="C22" s="144">
        <v>28136.615535729645</v>
      </c>
      <c r="D22" s="144">
        <v>28936.600609119945</v>
      </c>
      <c r="E22" s="144">
        <v>29139.100169221405</v>
      </c>
      <c r="F22" s="144">
        <v>30978.043473300033</v>
      </c>
      <c r="G22" s="144">
        <v>32584.261123892073</v>
      </c>
      <c r="H22" s="144">
        <v>32035.426757855752</v>
      </c>
      <c r="I22" s="144">
        <v>32735.283627001238</v>
      </c>
      <c r="J22" s="144">
        <v>33619.928136887465</v>
      </c>
      <c r="K22" s="144">
        <v>34531.150213699126</v>
      </c>
      <c r="L22" s="144">
        <v>34864.95063396429</v>
      </c>
      <c r="M22" s="144">
        <v>35836.654165512984</v>
      </c>
      <c r="N22" s="144">
        <v>36832.607906103702</v>
      </c>
      <c r="O22" s="145">
        <v>37667.18478209879</v>
      </c>
    </row>
    <row r="23" spans="1:15" ht="13.5" customHeight="1" thickTop="1" thickBot="1" x14ac:dyDescent="0.3">
      <c r="A23" s="16" t="s">
        <v>84</v>
      </c>
      <c r="B23" s="146">
        <f>SUM(B18:B22)</f>
        <v>4905842.2939357813</v>
      </c>
      <c r="C23" s="139">
        <f t="shared" ref="C23:O23" si="1">SUM(C18:C22)</f>
        <v>6259268.2047939785</v>
      </c>
      <c r="D23" s="139">
        <f t="shared" si="1"/>
        <v>6893810.1762239495</v>
      </c>
      <c r="E23" s="139">
        <f t="shared" si="1"/>
        <v>6942053.3526414428</v>
      </c>
      <c r="F23" s="139">
        <f t="shared" si="1"/>
        <v>7380160.3104836373</v>
      </c>
      <c r="G23" s="139">
        <f t="shared" si="1"/>
        <v>7762823.0750031183</v>
      </c>
      <c r="H23" s="139">
        <f t="shared" si="1"/>
        <v>7632069.63963068</v>
      </c>
      <c r="I23" s="139">
        <f t="shared" si="1"/>
        <v>7798802.4383995449</v>
      </c>
      <c r="J23" s="139">
        <f t="shared" si="1"/>
        <v>8009558.753800055</v>
      </c>
      <c r="K23" s="139">
        <f t="shared" si="1"/>
        <v>8226646.8669056548</v>
      </c>
      <c r="L23" s="139">
        <f t="shared" si="1"/>
        <v>8306170.9535506675</v>
      </c>
      <c r="M23" s="139">
        <f t="shared" si="1"/>
        <v>8537668.073221039</v>
      </c>
      <c r="N23" s="139">
        <f t="shared" si="1"/>
        <v>8774942.5245181508</v>
      </c>
      <c r="O23" s="139">
        <f t="shared" si="1"/>
        <v>8973770.8056384567</v>
      </c>
    </row>
    <row r="24" spans="1:15" ht="16.5" customHeight="1" thickBot="1" x14ac:dyDescent="0.3">
      <c r="A24" s="17" t="s">
        <v>115</v>
      </c>
      <c r="B24" s="3"/>
      <c r="C24" s="3"/>
      <c r="D24" s="3"/>
      <c r="E24" s="3"/>
      <c r="F24" s="3"/>
      <c r="G24" s="3"/>
      <c r="H24" s="3"/>
      <c r="I24" s="3"/>
      <c r="J24" s="3"/>
      <c r="K24" s="3"/>
      <c r="L24" s="3"/>
      <c r="M24" s="3"/>
      <c r="N24" s="3"/>
      <c r="O24" s="4"/>
    </row>
    <row r="25" spans="1:15" ht="16.5" customHeight="1" x14ac:dyDescent="0.25">
      <c r="A25" s="13" t="s">
        <v>108</v>
      </c>
      <c r="B25" s="140">
        <v>414365.48900427902</v>
      </c>
      <c r="C25" s="140">
        <v>520579.3295622766</v>
      </c>
      <c r="D25" s="140">
        <v>890857.67718011606</v>
      </c>
      <c r="E25" s="140">
        <v>824672.46850675205</v>
      </c>
      <c r="F25" s="140">
        <v>812844.07503689826</v>
      </c>
      <c r="G25" s="140">
        <v>812660.7186226123</v>
      </c>
      <c r="H25" s="140">
        <v>770818.0366706308</v>
      </c>
      <c r="I25" s="140">
        <v>790401.79037640803</v>
      </c>
      <c r="J25" s="140">
        <v>806219.45787132764</v>
      </c>
      <c r="K25" s="140">
        <v>820145.37451481447</v>
      </c>
      <c r="L25" s="140">
        <v>837672.84278903622</v>
      </c>
      <c r="M25" s="140">
        <v>852920.96221870277</v>
      </c>
      <c r="N25" s="140">
        <v>871674.14583818987</v>
      </c>
      <c r="O25" s="141">
        <v>890356.93731036037</v>
      </c>
    </row>
    <row r="26" spans="1:15" ht="16.5" customHeight="1" x14ac:dyDescent="0.25">
      <c r="A26" s="14" t="s">
        <v>109</v>
      </c>
      <c r="B26" s="142">
        <v>636047.37041096413</v>
      </c>
      <c r="C26" s="142">
        <v>811697.13009208208</v>
      </c>
      <c r="D26" s="142">
        <v>809598.76192013593</v>
      </c>
      <c r="E26" s="142">
        <v>738099.75529093575</v>
      </c>
      <c r="F26" s="142">
        <v>754978.59580172272</v>
      </c>
      <c r="G26" s="142">
        <v>750967.97319189459</v>
      </c>
      <c r="H26" s="142">
        <v>731517.48263533274</v>
      </c>
      <c r="I26" s="142">
        <v>750292.16038708854</v>
      </c>
      <c r="J26" s="142">
        <v>767381.30965529662</v>
      </c>
      <c r="K26" s="142">
        <v>783361.51146809431</v>
      </c>
      <c r="L26" s="142">
        <v>801751.57272009738</v>
      </c>
      <c r="M26" s="142">
        <v>818979.46940705366</v>
      </c>
      <c r="N26" s="142">
        <v>838604.73749551829</v>
      </c>
      <c r="O26" s="143">
        <v>856916.37569177849</v>
      </c>
    </row>
    <row r="27" spans="1:15" ht="16.5" customHeight="1" x14ac:dyDescent="0.25">
      <c r="A27" s="14" t="s">
        <v>110</v>
      </c>
      <c r="B27" s="142">
        <v>442690.24955017667</v>
      </c>
      <c r="C27" s="142">
        <v>452748.93782553088</v>
      </c>
      <c r="D27" s="142">
        <v>452719.09401645151</v>
      </c>
      <c r="E27" s="142">
        <v>415579.46785263659</v>
      </c>
      <c r="F27" s="142">
        <v>418549.70600736234</v>
      </c>
      <c r="G27" s="142">
        <v>416391.48297674896</v>
      </c>
      <c r="H27" s="142">
        <v>406548.9400604039</v>
      </c>
      <c r="I27" s="142">
        <v>417003.93343458208</v>
      </c>
      <c r="J27" s="142">
        <v>426493.39536421688</v>
      </c>
      <c r="K27" s="142">
        <v>435355.66647794668</v>
      </c>
      <c r="L27" s="142">
        <v>445574.09797512903</v>
      </c>
      <c r="M27" s="142">
        <v>455131.62231107277</v>
      </c>
      <c r="N27" s="142">
        <v>466038.11623886006</v>
      </c>
      <c r="O27" s="143">
        <v>476234.89038712729</v>
      </c>
    </row>
    <row r="28" spans="1:15" ht="16.5" customHeight="1" x14ac:dyDescent="0.25">
      <c r="A28" s="14" t="s">
        <v>111</v>
      </c>
      <c r="B28" s="142">
        <v>108454.33413835024</v>
      </c>
      <c r="C28" s="142">
        <v>125259.15703315276</v>
      </c>
      <c r="D28" s="142">
        <v>133727.36571609619</v>
      </c>
      <c r="E28" s="142">
        <v>120916.42773832503</v>
      </c>
      <c r="F28" s="142">
        <v>124858.91879054613</v>
      </c>
      <c r="G28" s="142">
        <v>123966.63229831739</v>
      </c>
      <c r="H28" s="142">
        <v>118748.0488813899</v>
      </c>
      <c r="I28" s="142">
        <v>121746.62147140363</v>
      </c>
      <c r="J28" s="142">
        <v>124575.44088445517</v>
      </c>
      <c r="K28" s="142">
        <v>127263.05097666749</v>
      </c>
      <c r="L28" s="142">
        <v>130282.65952010686</v>
      </c>
      <c r="M28" s="142">
        <v>133168.07442416553</v>
      </c>
      <c r="N28" s="142">
        <v>136385.40480059438</v>
      </c>
      <c r="O28" s="143">
        <v>139317.53837659204</v>
      </c>
    </row>
    <row r="29" spans="1:15" ht="16.5" customHeight="1" thickBot="1" x14ac:dyDescent="0.3">
      <c r="A29" s="15" t="s">
        <v>112</v>
      </c>
      <c r="B29" s="144">
        <v>13775.906825962989</v>
      </c>
      <c r="C29" s="144">
        <v>14437.252737619761</v>
      </c>
      <c r="D29" s="144">
        <v>14505.432934070275</v>
      </c>
      <c r="E29" s="144">
        <v>12769.208278184313</v>
      </c>
      <c r="F29" s="144">
        <v>12886.379969796904</v>
      </c>
      <c r="G29" s="144">
        <v>12800.77505674112</v>
      </c>
      <c r="H29" s="144">
        <v>12301.104232965637</v>
      </c>
      <c r="I29" s="144">
        <v>12612.683186703052</v>
      </c>
      <c r="J29" s="144">
        <v>12903.679500624778</v>
      </c>
      <c r="K29" s="144">
        <v>13178.936004803785</v>
      </c>
      <c r="L29" s="144">
        <v>13490.263794841558</v>
      </c>
      <c r="M29" s="144">
        <v>13786.113895552262</v>
      </c>
      <c r="N29" s="144">
        <v>14117.951933055418</v>
      </c>
      <c r="O29" s="145">
        <v>14422.297158248126</v>
      </c>
    </row>
    <row r="30" spans="1:15" ht="13.5" customHeight="1" thickTop="1" thickBot="1" x14ac:dyDescent="0.3">
      <c r="A30" s="16" t="s">
        <v>116</v>
      </c>
      <c r="B30" s="146">
        <f>SUM(B25:B29)</f>
        <v>1615333.349929733</v>
      </c>
      <c r="C30" s="146">
        <f t="shared" ref="C30:O30" si="2">SUM(C25:C29)</f>
        <v>1924721.807250662</v>
      </c>
      <c r="D30" s="146">
        <f t="shared" si="2"/>
        <v>2301408.3317668699</v>
      </c>
      <c r="E30" s="146">
        <f t="shared" si="2"/>
        <v>2112037.327666834</v>
      </c>
      <c r="F30" s="146">
        <f t="shared" si="2"/>
        <v>2124117.6756063267</v>
      </c>
      <c r="G30" s="146">
        <f t="shared" si="2"/>
        <v>2116787.5821463144</v>
      </c>
      <c r="H30" s="146">
        <f t="shared" si="2"/>
        <v>2039933.6124807231</v>
      </c>
      <c r="I30" s="146">
        <f t="shared" si="2"/>
        <v>2092057.1888561854</v>
      </c>
      <c r="J30" s="146">
        <f t="shared" si="2"/>
        <v>2137573.2832759214</v>
      </c>
      <c r="K30" s="146">
        <f t="shared" si="2"/>
        <v>2179304.5394423269</v>
      </c>
      <c r="L30" s="146">
        <f t="shared" si="2"/>
        <v>2228771.436799211</v>
      </c>
      <c r="M30" s="146">
        <f t="shared" si="2"/>
        <v>2273986.2422565473</v>
      </c>
      <c r="N30" s="146">
        <f t="shared" si="2"/>
        <v>2326820.3563062176</v>
      </c>
      <c r="O30" s="146">
        <f t="shared" si="2"/>
        <v>2377248.0389241064</v>
      </c>
    </row>
    <row r="31" spans="1:15" s="18" customFormat="1" ht="16.5" customHeight="1" thickBot="1" x14ac:dyDescent="0.35">
      <c r="A31" s="17" t="s">
        <v>117</v>
      </c>
      <c r="B31" s="147">
        <f>SUM(B16,B23,B30)</f>
        <v>13947450.817906605</v>
      </c>
      <c r="C31" s="147">
        <f t="shared" ref="C31:O31" si="3">SUM(C16,C23,C30)</f>
        <v>14104819.581326561</v>
      </c>
      <c r="D31" s="147">
        <f t="shared" si="3"/>
        <v>15255676.947446117</v>
      </c>
      <c r="E31" s="147">
        <f t="shared" si="3"/>
        <v>14677172.455113927</v>
      </c>
      <c r="F31" s="147">
        <f t="shared" si="3"/>
        <v>15490040.939825064</v>
      </c>
      <c r="G31" s="147">
        <f t="shared" si="3"/>
        <v>16083320.303221757</v>
      </c>
      <c r="H31" s="147">
        <f t="shared" si="3"/>
        <v>16230222.384526171</v>
      </c>
      <c r="I31" s="147">
        <f t="shared" si="3"/>
        <v>16890455.219082788</v>
      </c>
      <c r="J31" s="147">
        <f t="shared" si="3"/>
        <v>17665887.741375819</v>
      </c>
      <c r="K31" s="147">
        <f t="shared" si="3"/>
        <v>18427741.626505531</v>
      </c>
      <c r="L31" s="147">
        <f t="shared" si="3"/>
        <v>19129640.973750226</v>
      </c>
      <c r="M31" s="147">
        <f t="shared" si="3"/>
        <v>19868469.708947551</v>
      </c>
      <c r="N31" s="147">
        <f t="shared" si="3"/>
        <v>20692662.057012547</v>
      </c>
      <c r="O31" s="148">
        <f t="shared" si="3"/>
        <v>21625604.255683325</v>
      </c>
    </row>
  </sheetData>
  <mergeCells count="4">
    <mergeCell ref="A1:O1"/>
    <mergeCell ref="A2:O2"/>
    <mergeCell ref="A4:O4"/>
    <mergeCell ref="A5:O5"/>
  </mergeCells>
  <printOptions horizontalCentered="1"/>
  <pageMargins left="0.5" right="0.5" top="0.75" bottom="0.75" header="0.5" footer="0.5"/>
  <pageSetup scale="87" orientation="landscape"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F8105-FFDE-40B4-80AA-45425B479C08}">
  <sheetPr codeName="Sheet14">
    <pageSetUpPr fitToPage="1"/>
  </sheetPr>
  <dimension ref="A1:O11"/>
  <sheetViews>
    <sheetView workbookViewId="0">
      <selection activeCell="B8" sqref="B8"/>
    </sheetView>
  </sheetViews>
  <sheetFormatPr defaultColWidth="8.44140625" defaultRowHeight="16.5" customHeight="1" x14ac:dyDescent="0.25"/>
  <cols>
    <col min="1" max="1" width="47.44140625" style="6" customWidth="1"/>
    <col min="2" max="15" width="15.44140625" style="6" customWidth="1"/>
    <col min="16" max="16384" width="8.44140625" style="6"/>
  </cols>
  <sheetData>
    <row r="1" spans="1:15" ht="16.5" customHeight="1" x14ac:dyDescent="0.25">
      <c r="A1" s="184" t="s">
        <v>118</v>
      </c>
      <c r="B1" s="184"/>
      <c r="C1" s="184"/>
      <c r="D1" s="184"/>
      <c r="E1" s="184"/>
      <c r="F1" s="184"/>
      <c r="G1" s="184"/>
      <c r="H1" s="184"/>
      <c r="I1" s="184"/>
      <c r="J1" s="184"/>
      <c r="K1" s="184"/>
      <c r="L1" s="184"/>
      <c r="M1" s="184"/>
      <c r="N1" s="184"/>
      <c r="O1" s="184"/>
    </row>
    <row r="2" spans="1:15" ht="16.5" customHeight="1" x14ac:dyDescent="0.25">
      <c r="A2" s="185" t="str">
        <f>'FormsList&amp;FilerInfo'!B2</f>
        <v>Southern California Edison Company</v>
      </c>
      <c r="B2" s="186"/>
      <c r="C2" s="186"/>
      <c r="D2" s="186"/>
      <c r="E2" s="186"/>
      <c r="F2" s="186"/>
      <c r="G2" s="186"/>
      <c r="H2" s="186"/>
      <c r="I2" s="186"/>
      <c r="J2" s="186"/>
      <c r="K2" s="186"/>
      <c r="L2" s="186"/>
      <c r="M2" s="186"/>
      <c r="N2" s="186"/>
      <c r="O2" s="186"/>
    </row>
    <row r="3" spans="1:15" ht="16.5" customHeight="1" x14ac:dyDescent="0.25">
      <c r="A3" s="82"/>
      <c r="B3" s="83"/>
      <c r="C3" s="83"/>
      <c r="D3" s="83"/>
      <c r="E3" s="83"/>
      <c r="F3" s="83"/>
      <c r="G3" s="83"/>
      <c r="H3" s="83"/>
      <c r="I3" s="83"/>
      <c r="J3" s="83"/>
      <c r="K3" s="83"/>
      <c r="L3" s="83"/>
      <c r="M3" s="83"/>
      <c r="N3" s="83"/>
      <c r="O3" s="83"/>
    </row>
    <row r="4" spans="1:15" ht="16.5" customHeight="1" x14ac:dyDescent="0.25">
      <c r="A4" s="181" t="s">
        <v>34</v>
      </c>
      <c r="B4" s="181"/>
      <c r="C4" s="181"/>
      <c r="D4" s="181"/>
      <c r="E4" s="181"/>
      <c r="F4" s="181"/>
      <c r="G4" s="181"/>
      <c r="H4" s="181"/>
      <c r="I4" s="181"/>
      <c r="J4" s="181"/>
      <c r="K4" s="181"/>
      <c r="L4" s="181"/>
      <c r="M4" s="181"/>
      <c r="N4" s="181"/>
      <c r="O4" s="181"/>
    </row>
    <row r="5" spans="1:15" ht="16.5" customHeight="1" x14ac:dyDescent="0.25">
      <c r="A5" s="187" t="s">
        <v>38</v>
      </c>
      <c r="B5" s="187"/>
      <c r="C5" s="187"/>
      <c r="D5" s="187"/>
      <c r="E5" s="187"/>
      <c r="F5" s="187"/>
      <c r="G5" s="187"/>
      <c r="H5" s="187"/>
      <c r="I5" s="187"/>
      <c r="J5" s="187"/>
      <c r="K5" s="187"/>
      <c r="L5" s="187"/>
      <c r="M5" s="187"/>
      <c r="N5" s="187"/>
      <c r="O5" s="187"/>
    </row>
    <row r="6" spans="1:15" ht="16.5" customHeight="1" thickBot="1" x14ac:dyDescent="0.3">
      <c r="A6" s="64"/>
      <c r="B6" s="65"/>
      <c r="C6" s="65"/>
      <c r="D6" s="65"/>
      <c r="E6" s="65"/>
      <c r="F6" s="65"/>
      <c r="G6" s="65"/>
      <c r="H6" s="65"/>
      <c r="I6" s="65"/>
      <c r="J6" s="65"/>
      <c r="K6" s="65"/>
      <c r="L6" s="65"/>
      <c r="M6" s="65"/>
      <c r="N6" s="65"/>
      <c r="O6" s="65"/>
    </row>
    <row r="7" spans="1:15" ht="18" customHeight="1" thickBot="1" x14ac:dyDescent="0.4">
      <c r="A7" s="66"/>
      <c r="B7" s="2">
        <v>2023</v>
      </c>
      <c r="C7" s="2">
        <v>2024</v>
      </c>
      <c r="D7" s="2">
        <v>2025</v>
      </c>
      <c r="E7" s="2">
        <v>2026</v>
      </c>
      <c r="F7" s="2">
        <v>2027</v>
      </c>
      <c r="G7" s="2">
        <v>2028</v>
      </c>
      <c r="H7" s="2">
        <v>2029</v>
      </c>
      <c r="I7" s="2">
        <v>2030</v>
      </c>
      <c r="J7" s="2">
        <v>2031</v>
      </c>
      <c r="K7" s="2">
        <v>2032</v>
      </c>
      <c r="L7" s="2">
        <v>2033</v>
      </c>
      <c r="M7" s="2">
        <v>2034</v>
      </c>
      <c r="N7" s="2">
        <v>2035</v>
      </c>
      <c r="O7" s="2">
        <v>2036</v>
      </c>
    </row>
    <row r="8" spans="1:15" ht="31.5" customHeight="1" thickBot="1" x14ac:dyDescent="0.3">
      <c r="A8" s="67" t="s">
        <v>117</v>
      </c>
      <c r="B8" s="132">
        <v>3494340.8488996532</v>
      </c>
      <c r="C8" s="132">
        <v>3370984.4581531994</v>
      </c>
      <c r="D8" s="132">
        <v>4474603.4987312928</v>
      </c>
      <c r="E8" s="132">
        <v>4411262.3425150253</v>
      </c>
      <c r="F8" s="132">
        <v>4913949.9139536992</v>
      </c>
      <c r="G8" s="132">
        <v>5440043.8032500762</v>
      </c>
      <c r="H8" s="132">
        <v>5351711.4692968857</v>
      </c>
      <c r="I8" s="132">
        <v>5361514.6317459606</v>
      </c>
      <c r="J8" s="132">
        <v>5410093.1609507538</v>
      </c>
      <c r="K8" s="132">
        <v>5371277.3623365797</v>
      </c>
      <c r="L8" s="132">
        <v>5283717.902833391</v>
      </c>
      <c r="M8" s="132">
        <v>5278867.8749507852</v>
      </c>
      <c r="N8" s="132">
        <v>5278254.822625827</v>
      </c>
      <c r="O8" s="132">
        <v>5387851.8803659528</v>
      </c>
    </row>
    <row r="9" spans="1:15" ht="33" customHeight="1" thickBot="1" x14ac:dyDescent="0.3">
      <c r="A9" s="10" t="s">
        <v>119</v>
      </c>
      <c r="B9" s="3"/>
      <c r="C9" s="3"/>
      <c r="D9" s="3"/>
      <c r="E9" s="3"/>
      <c r="F9" s="3"/>
      <c r="G9" s="3"/>
      <c r="H9" s="3"/>
      <c r="I9" s="3"/>
      <c r="J9" s="3"/>
      <c r="K9" s="3"/>
      <c r="L9" s="3"/>
      <c r="M9" s="3"/>
      <c r="N9" s="3"/>
      <c r="O9" s="4"/>
    </row>
    <row r="10" spans="1:15" ht="16.5" customHeight="1" thickBot="1" x14ac:dyDescent="0.3">
      <c r="A10" s="35" t="s">
        <v>120</v>
      </c>
      <c r="B10" s="149">
        <v>1490088.02279829</v>
      </c>
      <c r="C10" s="149">
        <v>1453644.4741589732</v>
      </c>
      <c r="D10" s="149">
        <v>2085715.2448450066</v>
      </c>
      <c r="E10" s="149">
        <v>2048362.3385887791</v>
      </c>
      <c r="F10" s="149">
        <v>2277572.0925180726</v>
      </c>
      <c r="G10" s="149">
        <v>2526949.4440370151</v>
      </c>
      <c r="H10" s="149">
        <v>2484497.9689438865</v>
      </c>
      <c r="I10" s="149">
        <v>2489853.9326251363</v>
      </c>
      <c r="J10" s="149">
        <v>2512741.6406056928</v>
      </c>
      <c r="K10" s="149">
        <v>2497807.1586379874</v>
      </c>
      <c r="L10" s="149">
        <v>2457036.8997718939</v>
      </c>
      <c r="M10" s="149">
        <v>2456931.3566715685</v>
      </c>
      <c r="N10" s="149">
        <v>2458911.6263658409</v>
      </c>
      <c r="O10" s="150">
        <v>2510290.8504892625</v>
      </c>
    </row>
    <row r="11" spans="1:15" ht="16.5" customHeight="1" thickBot="1" x14ac:dyDescent="0.3">
      <c r="A11" s="36" t="s">
        <v>121</v>
      </c>
      <c r="B11" s="149">
        <v>2003544.1264234532</v>
      </c>
      <c r="C11" s="149">
        <v>1909009.3191922184</v>
      </c>
      <c r="D11" s="149">
        <v>2375438.1817357638</v>
      </c>
      <c r="E11" s="149">
        <v>2349449.9317757296</v>
      </c>
      <c r="F11" s="149">
        <v>2622927.7492851079</v>
      </c>
      <c r="G11" s="149">
        <v>2899644.2870625444</v>
      </c>
      <c r="H11" s="149">
        <v>2853763.4282024796</v>
      </c>
      <c r="I11" s="149">
        <v>2858210.6269703028</v>
      </c>
      <c r="J11" s="149">
        <v>2883901.4481945471</v>
      </c>
      <c r="K11" s="149">
        <v>2860020.1315480792</v>
      </c>
      <c r="L11" s="149">
        <v>2813230.9309109743</v>
      </c>
      <c r="M11" s="149">
        <v>2808486.4461286934</v>
      </c>
      <c r="N11" s="149">
        <v>2805893.124109461</v>
      </c>
      <c r="O11" s="150">
        <v>2864110.9577261629</v>
      </c>
    </row>
  </sheetData>
  <mergeCells count="4">
    <mergeCell ref="A1:O1"/>
    <mergeCell ref="A2:O2"/>
    <mergeCell ref="A4:O4"/>
    <mergeCell ref="A5:O5"/>
  </mergeCells>
  <printOptions horizontalCentered="1"/>
  <pageMargins left="0.5" right="0.5" top="0.75" bottom="0.75" header="0.5" footer="0.5"/>
  <pageSetup scale="97" orientation="landscape" r:id="rId1"/>
  <headerFooter alignWithMargins="0">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_x0067_sp8 xmlns="785685f2-c2e1-4352-89aa-3faca8eaba52">
      <UserInfo>
        <DisplayName/>
        <AccountId xsi:nil="true"/>
        <AccountType/>
      </UserInfo>
    </_x0067_sp8>
    <lcf76f155ced4ddcb4097134ff3c332f xmlns="785685f2-c2e1-4352-89aa-3faca8eaba52">
      <Terms xmlns="http://schemas.microsoft.com/office/infopath/2007/PartnerControls"/>
    </lcf76f155ced4ddcb4097134ff3c332f>
    <MapTitle xmlns="785685f2-c2e1-4352-89aa-3faca8eaba5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20" ma:contentTypeDescription="Create a new document." ma:contentTypeScope="" ma:versionID="e5972570af8d79689e8f0bfaf52edc91">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07a80893a2c352701760cd950b3abfd3"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_x0067_sp8"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2:MapTitl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x0067_sp8" ma:index="12" nillable="true" ma:displayName="Person or Group" ma:list="UserInfo" ma:internalName="_x0067_sp8">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apTitle" ma:index="23" nillable="true" ma:displayName="Map Title" ma:description="The title of the map(s)" ma:format="Dropdown" ma:internalName="MapTitle">
      <xsd:simpleType>
        <xsd:restriction base="dms:Text">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b7982f68-cc81-44ab-bf34-84c0dc62eae2}"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F2B302-F194-487F-988E-5448BC2BAAA5}">
  <ds:schemaRefs>
    <ds:schemaRef ds:uri="http://schemas.microsoft.com/office/2006/metadata/longProperties"/>
  </ds:schemaRefs>
</ds:datastoreItem>
</file>

<file path=customXml/itemProps2.xml><?xml version="1.0" encoding="utf-8"?>
<ds:datastoreItem xmlns:ds="http://schemas.openxmlformats.org/officeDocument/2006/customXml" ds:itemID="{52D6B79A-526F-48F0-AD78-1FFBB0E7C01B}">
  <ds:schemaRefs>
    <ds:schemaRef ds:uri="http://purl.org/dc/elements/1.1/"/>
    <ds:schemaRef ds:uri="http://schemas.microsoft.com/office/2006/metadata/properties"/>
    <ds:schemaRef ds:uri="http://purl.org/dc/terms/"/>
    <ds:schemaRef ds:uri="785685f2-c2e1-4352-89aa-3faca8eaba52"/>
    <ds:schemaRef ds:uri="http://schemas.microsoft.com/office/2006/documentManagement/types"/>
    <ds:schemaRef ds:uri="http://schemas.microsoft.com/office/infopath/2007/PartnerControls"/>
    <ds:schemaRef ds:uri="http://schemas.openxmlformats.org/package/2006/metadata/core-properties"/>
    <ds:schemaRef ds:uri="5067c814-4b34-462c-a21d-c185ff6548d2"/>
    <ds:schemaRef ds:uri="http://www.w3.org/XML/1998/namespace"/>
    <ds:schemaRef ds:uri="http://purl.org/dc/dcmitype/"/>
  </ds:schemaRefs>
</ds:datastoreItem>
</file>

<file path=customXml/itemProps3.xml><?xml version="1.0" encoding="utf-8"?>
<ds:datastoreItem xmlns:ds="http://schemas.openxmlformats.org/officeDocument/2006/customXml" ds:itemID="{3938F486-DE50-44F5-AF99-BA7FEFB24A0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5685f2-c2e1-4352-89aa-3faca8eaba52"/>
    <ds:schemaRef ds:uri="5067c814-4b34-462c-a21d-c185ff6548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245FAD4-6827-4ACF-A79B-7598826F90A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FormsList&amp;FilerInfo</vt:lpstr>
      <vt:lpstr>Form 8.1a (IOU)</vt:lpstr>
      <vt:lpstr>Form 8.1b (Bundled)</vt:lpstr>
      <vt:lpstr>Form 8.1b (Departed Load)</vt:lpstr>
      <vt:lpstr>CoName</vt:lpstr>
      <vt:lpstr>filedate</vt:lpstr>
      <vt:lpstr>Cover!Print_Area</vt:lpstr>
      <vt:lpstr>'FormsList&amp;FilerInfo'!Print_Area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subject/>
  <dc:creator>Garcia, Cary@Energy</dc:creator>
  <cp:keywords/>
  <dc:description/>
  <cp:lastModifiedBy>Jennifer Pezda</cp:lastModifiedBy>
  <cp:revision/>
  <dcterms:created xsi:type="dcterms:W3CDTF">2004-04-26T18:12:37Z</dcterms:created>
  <dcterms:modified xsi:type="dcterms:W3CDTF">2025-07-11T21:59:45Z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ContentTypeId">
    <vt:lpwstr>0x01010061DC9A153AAEEE45BACE06E01F8272AC</vt:lpwstr>
  </property>
  <property fmtid="{D5CDD505-2E9C-101B-9397-08002B2CF9AE}" pid="14" name="MediaServiceImageTags">
    <vt:lpwstr/>
  </property>
  <property fmtid="{D5CDD505-2E9C-101B-9397-08002B2CF9AE}" pid="15" name="MSIP_Label_bc3dd1c7-2c40-4a31-84b2-bec599b321a0_Enabled">
    <vt:lpwstr>true</vt:lpwstr>
  </property>
  <property fmtid="{D5CDD505-2E9C-101B-9397-08002B2CF9AE}" pid="16" name="MSIP_Label_bc3dd1c7-2c40-4a31-84b2-bec599b321a0_SetDate">
    <vt:lpwstr>2025-01-15T00:11:42Z</vt:lpwstr>
  </property>
  <property fmtid="{D5CDD505-2E9C-101B-9397-08002B2CF9AE}" pid="17" name="MSIP_Label_bc3dd1c7-2c40-4a31-84b2-bec599b321a0_Method">
    <vt:lpwstr>Standard</vt:lpwstr>
  </property>
  <property fmtid="{D5CDD505-2E9C-101B-9397-08002B2CF9AE}" pid="18" name="MSIP_Label_bc3dd1c7-2c40-4a31-84b2-bec599b321a0_Name">
    <vt:lpwstr>bc3dd1c7-2c40-4a31-84b2-bec599b321a0</vt:lpwstr>
  </property>
  <property fmtid="{D5CDD505-2E9C-101B-9397-08002B2CF9AE}" pid="19" name="MSIP_Label_bc3dd1c7-2c40-4a31-84b2-bec599b321a0_SiteId">
    <vt:lpwstr>5b2a8fee-4c95-4bdc-8aae-196f8aacb1b6</vt:lpwstr>
  </property>
  <property fmtid="{D5CDD505-2E9C-101B-9397-08002B2CF9AE}" pid="20" name="MSIP_Label_bc3dd1c7-2c40-4a31-84b2-bec599b321a0_ActionId">
    <vt:lpwstr>946a490b-ad96-47ac-b61e-03ffda7859f5</vt:lpwstr>
  </property>
  <property fmtid="{D5CDD505-2E9C-101B-9397-08002B2CF9AE}" pid="21" name="MSIP_Label_bc3dd1c7-2c40-4a31-84b2-bec599b321a0_ContentBits">
    <vt:lpwstr>0</vt:lpwstr>
  </property>
</Properties>
</file>